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en_skoroszyt"/>
  <mc:AlternateContent xmlns:mc="http://schemas.openxmlformats.org/markup-compatibility/2006">
    <mc:Choice Requires="x15">
      <x15ac:absPath xmlns:x15ac="http://schemas.microsoft.com/office/spreadsheetml/2010/11/ac" url="C:\PRACA\COP\VAT ankieta\2022\"/>
    </mc:Choice>
  </mc:AlternateContent>
  <xr:revisionPtr revIDLastSave="0" documentId="13_ncr:1_{49E496E4-E7A2-4443-98C9-7C987FEC43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kieta VAT" sheetId="2" r:id="rId1"/>
  </sheets>
  <definedNames>
    <definedName name="_xlnm._FilterDatabase" localSheetId="0" hidden="1">'Ankieta VAT'!$B$95:$H$102</definedName>
    <definedName name="_xlnm.Print_Area" localSheetId="0">'Ankieta VAT'!$B$1:$H$61,'Ankieta VAT'!$B$63:$H$104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2" l="1"/>
  <c r="B96" i="2" l="1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G14" i="2"/>
  <c r="M30" i="2" l="1"/>
  <c r="E36" i="2" s="1"/>
  <c r="M29" i="2"/>
  <c r="E35" i="2" s="1"/>
  <c r="M28" i="2"/>
  <c r="E34" i="2" s="1"/>
  <c r="M27" i="2"/>
  <c r="M31" i="2" l="1"/>
  <c r="D47" i="2"/>
  <c r="D46" i="2"/>
  <c r="C38" i="2"/>
  <c r="H104" i="2"/>
  <c r="B102" i="2" l="1"/>
  <c r="B101" i="2"/>
  <c r="B100" i="2"/>
  <c r="E99" i="2"/>
  <c r="B99" i="2"/>
  <c r="E96" i="2"/>
  <c r="E97" i="2" s="1"/>
  <c r="E98" i="2" s="1"/>
  <c r="B95" i="2"/>
  <c r="C57" i="2"/>
  <c r="F54" i="2"/>
  <c r="F53" i="2"/>
  <c r="F55" i="2" s="1"/>
  <c r="B53" i="2"/>
  <c r="G52" i="2"/>
  <c r="F43" i="2"/>
  <c r="G42" i="2"/>
  <c r="G26" i="2"/>
  <c r="G25" i="2"/>
  <c r="G24" i="2"/>
  <c r="G23" i="2"/>
  <c r="G22" i="2"/>
  <c r="X20" i="2"/>
  <c r="T20" i="2"/>
  <c r="E100" i="2" s="1"/>
  <c r="O20" i="2"/>
  <c r="G21" i="2"/>
  <c r="X19" i="2"/>
  <c r="V19" i="2"/>
  <c r="O19" i="2"/>
  <c r="G20" i="2"/>
  <c r="X18" i="2"/>
  <c r="T18" i="2"/>
  <c r="E102" i="2" s="1"/>
  <c r="O18" i="2"/>
  <c r="G19" i="2"/>
  <c r="X17" i="2"/>
  <c r="T17" i="2"/>
  <c r="E101" i="2" s="1"/>
  <c r="O17" i="2"/>
  <c r="G18" i="2"/>
  <c r="O16" i="2"/>
  <c r="G17" i="2"/>
  <c r="V15" i="2"/>
  <c r="S15" i="2"/>
  <c r="O15" i="2"/>
  <c r="G16" i="2"/>
  <c r="V14" i="2"/>
  <c r="S14" i="2"/>
  <c r="O14" i="2"/>
  <c r="G15" i="2"/>
  <c r="V13" i="2"/>
  <c r="O13" i="2"/>
  <c r="G13" i="2"/>
  <c r="M12" i="2"/>
  <c r="L12" i="2"/>
  <c r="K12" i="2"/>
  <c r="V17" i="2" l="1"/>
  <c r="V18" i="2"/>
  <c r="V20" i="2"/>
  <c r="D5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Dotyczy tylko uruchomionych projektów</t>
        </r>
      </text>
    </comment>
    <comment ref="B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Na etapie wniosku proszę wpisać Znak Wniosku AGH 
z systemu e-COP</t>
        </r>
      </text>
    </comment>
    <comment ref="F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1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1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2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2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Dydaktyka stacjonarna</t>
        </r>
        <r>
          <rPr>
            <sz val="9"/>
            <color indexed="81"/>
            <rFont val="Tahoma"/>
            <family val="2"/>
            <charset val="238"/>
          </rPr>
          <t xml:space="preserve">. (przykładowe wykorzystanie rezultatów projektu):
- w procesie dydaktycznym na studiach stacjonarnych I, II i III stopnia           
- wykorzystanie aparatury lub infrastruktury do celów dydaktycznych (np. prototyp urządzenia w laboratorium itp.)           
- wykorzystanie rezultatów  prac naukowo-badawczych przez studentów studiów stacjonarnych I, II stopnia oraz uczestników stacjonarnych studiów doktoranckich      
</t>
        </r>
      </text>
    </comment>
    <comment ref="F5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Obejmuje kategorie:
Op, A i E 
</t>
        </r>
      </text>
    </comment>
  </commentList>
</comments>
</file>

<file path=xl/sharedStrings.xml><?xml version="1.0" encoding="utf-8"?>
<sst xmlns="http://schemas.openxmlformats.org/spreadsheetml/2006/main" count="190" uniqueCount="105">
  <si>
    <t>Z</t>
  </si>
  <si>
    <t>N</t>
  </si>
  <si>
    <t>O</t>
  </si>
  <si>
    <t>TAK</t>
  </si>
  <si>
    <t>NIE</t>
  </si>
  <si>
    <t>Działalność zwolniona z VAT (Z)</t>
  </si>
  <si>
    <t>Działalność niepodlegająca VAT (N)</t>
  </si>
  <si>
    <t>Działalność opodatkowana (O)</t>
  </si>
  <si>
    <t>brak rozwiązania</t>
  </si>
  <si>
    <t>CZĘŚĆ A</t>
  </si>
  <si>
    <t>Część B</t>
  </si>
  <si>
    <t>Część C</t>
  </si>
  <si>
    <t>PODSUMOWANIE</t>
  </si>
  <si>
    <t>Inne formy*</t>
  </si>
  <si>
    <t>Podsumowanie tabeli</t>
  </si>
  <si>
    <t>uzupełnij</t>
  </si>
  <si>
    <t>Symbol</t>
  </si>
  <si>
    <t>Rodzaj Działalności</t>
  </si>
  <si>
    <t>Odpłatne udostępnianie aparatury naukowo badawczej</t>
  </si>
  <si>
    <t>Nr umowy w AGH</t>
  </si>
  <si>
    <t>Nazwa edycji konkursu</t>
  </si>
  <si>
    <t>Podpis kierownika projektu</t>
  </si>
  <si>
    <t>Kierownik projektu</t>
  </si>
  <si>
    <t>Studia podyplomowe, kursy, szkolenia</t>
  </si>
  <si>
    <t>* opis innych form działalnści opodatkowanej:</t>
  </si>
  <si>
    <t>Tytuł projektu</t>
  </si>
  <si>
    <t xml:space="preserve">Sposób rozliczenia podatku VAT </t>
  </si>
  <si>
    <t>Data</t>
  </si>
  <si>
    <t>** Odpowiedź na pytanie w części B ankiety można znaleźć w Karcie Informacyjnej Konkursu opracowanej przez COP, karta ta zostaje wysłana do Redaktora wniosku mailem oraz przypięta do karty wniosku po zarejestrowaniu wniosku przez Kierownika Projektu w systemie e-COP. (Pozycja Kwalifikowalnosć VAT)</t>
  </si>
  <si>
    <t>Badania naukowe, których rezultaty nie podlegają sprzedaży</t>
  </si>
  <si>
    <t>Wynajem powierzchni lub sal</t>
  </si>
  <si>
    <t>Sprzedaż praw majątkowych (np. autorskich, know-how, patent, wzór użytkowy)</t>
  </si>
  <si>
    <t xml:space="preserve">Dotyczy stanu </t>
  </si>
  <si>
    <t>Brak możliwości odliczenia podatku VAT</t>
  </si>
  <si>
    <t>Odliczenie podatku VAT wskaźnikiem struktury sprzedaży</t>
  </si>
  <si>
    <t>Odliczenie podatku VAT prewspółczynnikiem</t>
  </si>
  <si>
    <t>Odliczenie podatku VAT prewspółczynnikiem i wskaźnikiem struktury sprzedaży</t>
  </si>
  <si>
    <t>W części podlegającej odliczeniu zgodnie z ustawą podatek VAT jest kosztem niekwalifikowanym, a w części nie podlegającej odliczeniu podatek VAT jest kosztem kwalifikowanym.</t>
  </si>
  <si>
    <t>Odliczenie podatku VAT w 100%</t>
  </si>
  <si>
    <t>Podatek VAT jest kosztem NIEKWALIFIKOWANYM w projekcie</t>
  </si>
  <si>
    <t>Podatek w projekcie</t>
  </si>
  <si>
    <t>Odliczenie podatku zgodnie z ustawą o VAT</t>
  </si>
  <si>
    <t>Studia podyplomowe, szkolenia, kursy</t>
  </si>
  <si>
    <t>Studia stacjonarne</t>
  </si>
  <si>
    <t>Studia niestacjonarne</t>
  </si>
  <si>
    <t>Czy w konkursie podatek VAT może być kwalifikowany we wskazanej formie wynikającej z podsumowania tabeli 
w części A ankiety?**</t>
  </si>
  <si>
    <t xml:space="preserve">  </t>
  </si>
  <si>
    <t>Publikacje udostępniane odpłatnie</t>
  </si>
  <si>
    <t>procent prewspółczynnik</t>
  </si>
  <si>
    <t>procent struktura</t>
  </si>
  <si>
    <t>Znak Projektu/Wniosku</t>
  </si>
  <si>
    <t>Ograniczenia wynikające z regulaminu konkursu</t>
  </si>
  <si>
    <t>Wykorzystanie rezultatów projektu, w tym aparatury, infrastruktury itp. do dzialalności:</t>
  </si>
  <si>
    <t xml:space="preserve">Studia stacjonarne </t>
  </si>
  <si>
    <t>Organizacja Konferencji</t>
  </si>
  <si>
    <t>W  odpowiedzi na pytanie o zastosowanie rezultatów należy rozpatrzeć poniższe przypadki:</t>
  </si>
  <si>
    <t xml:space="preserve">
</t>
  </si>
  <si>
    <t>Wersja</t>
  </si>
  <si>
    <t>Odpłatne usługi naukowo badawcze lub doradztwo</t>
  </si>
  <si>
    <t>Istnieją przesłanki do odzyskania poniesionego podatku VAT</t>
  </si>
  <si>
    <t xml:space="preserve"> </t>
  </si>
  <si>
    <t>Nie ma przesłanek do odzyskania w jakikolwiek sposób podatku VAT</t>
  </si>
  <si>
    <t xml:space="preserve"> związanego z nabyciem towarów i usług stanowiących wydatki kwalifikowane w projekcie</t>
  </si>
  <si>
    <t>Odpłatne licencjonowanie praw (np. autorskich, know-how, patent, wzór użytkowy)</t>
  </si>
  <si>
    <t>Ankieta  wykorzystania rezultatów projektu w aspekcie rozliczenia podatku VAT</t>
  </si>
  <si>
    <t xml:space="preserve">Ankieta stanowi załącznik do Oświadczenia o kwalifikowalności podatku VAT w projekcie </t>
  </si>
  <si>
    <t>Sposób rozliczenia podatku VAT na podstawie ustawy o podatku od towarów i usług ze względu na wskazane wykorzystanie rezultatów projektu:</t>
  </si>
  <si>
    <t>Kwalifikowalność podatku VAT w projekcie</t>
  </si>
  <si>
    <t>Proszę podać planowaną wartość netto nabyć towarów i usług objętych podatkiem VAT</t>
  </si>
  <si>
    <t xml:space="preserve">- w procesie dydaktycznym na studiach stacjonarnych I, II i III stopnia     </t>
  </si>
  <si>
    <t xml:space="preserve">- wykorzystanie aparatury lub infrastruktury do celów dydaktycznych (np. prototyp urządzenia w laboratorium itp.)     </t>
  </si>
  <si>
    <t>- w celu zdobywania nowej wiedzy bez nastawienia na bezpośrednie praktyczne zastosowanie lub użytkowanie</t>
  </si>
  <si>
    <t xml:space="preserve">- w procesie dydaktycznym na studiach niestacjonarnych I, II i III stopnia     </t>
  </si>
  <si>
    <t>- tworzenie nowych kierunków i zagadnień badawczych</t>
  </si>
  <si>
    <t>- rozpowszechnianie rezultatów projektu (np. publikacje)</t>
  </si>
  <si>
    <t xml:space="preserve">- w procesie dydaktycznym na studiach podyplomowych     </t>
  </si>
  <si>
    <t>- tworzenie nowych kierunków studiów podyplomowych</t>
  </si>
  <si>
    <t xml:space="preserve">- tworzenie nowych kursów, szkoleń     </t>
  </si>
  <si>
    <t>Szacunkowa wartość podatku VATdo zabezpieczenia przez jednostkę organizacyjną</t>
  </si>
  <si>
    <t>Wypełnić tylko w przypadku gdy w części B wybrano wartość NIE</t>
  </si>
  <si>
    <t>Szacunkowa wartość podatku VAT</t>
  </si>
  <si>
    <t>Potwierdzam zgodność z warunkami konkursu (Część B)</t>
  </si>
  <si>
    <t>- rozwój młodych naukowców</t>
  </si>
  <si>
    <t>- wykorzystanie rezultatów prac naukowo-badawczych przez słuchaczy studiów podyplomowych  w pracach końcowych</t>
  </si>
  <si>
    <t>- Publikowanie w czasopismach naukowych</t>
  </si>
  <si>
    <t>- Rozpowszechnianie za pośrednictwem oprogramowania bezpłatnego lub oprogramowania z licencją otwartego dostępu 
  do uzyskanych wyników badań</t>
  </si>
  <si>
    <t>- Prezentowanie wyników badań (np. konferencje, sympozja)</t>
  </si>
  <si>
    <t>Straona 2 / 2</t>
  </si>
  <si>
    <t>Straona 1 / 2</t>
  </si>
  <si>
    <t>Test N</t>
  </si>
  <si>
    <t>Test Z</t>
  </si>
  <si>
    <t>Test O</t>
  </si>
  <si>
    <t>TEST ALL</t>
  </si>
  <si>
    <t>Test(NZO)</t>
  </si>
  <si>
    <t xml:space="preserve"> TAK/NIE</t>
  </si>
  <si>
    <t>Rozpowszechnianie nieodpłatnie rezultatów projektu</t>
  </si>
  <si>
    <t>- wykorzystanie rezultatów  prac naukowo-badawczych przez studentów studiów stacjonarnych I, II stopnia (np. w pracach dyplomowych) 
oraz przez uczestników stacjonarnych studiów doktoranckich</t>
  </si>
  <si>
    <t xml:space="preserve">- wykorzystanie rezultatów prac naukowo-badawczych przez studentów studiów niestacjonarnych I, II stopnia (np. w pracach dyplomowych) 
oraz przez uczestników niestacjonarnych studiów doktoranckich </t>
  </si>
  <si>
    <t>Kształcenie kadry naukowej oraz uzyskiwanie stopni i tytułów naukowych</t>
  </si>
  <si>
    <t>TAK/NIE</t>
  </si>
  <si>
    <t>Rodzaj działalności</t>
  </si>
  <si>
    <t>przykładowe wykorzystanie rezultatów:</t>
  </si>
  <si>
    <t>Podpis Dyrektora COP AGH</t>
  </si>
  <si>
    <t>wersja</t>
  </si>
  <si>
    <t>001/2022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</si>
</sst>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18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0" fontId="0" fillId="0" borderId="0" xfId="2" applyNumberFormat="1" applyFont="1" applyAlignment="1" applyProtection="1">
      <alignment vertical="center"/>
      <protection hidden="1"/>
    </xf>
    <xf numFmtId="2" fontId="6" fillId="0" borderId="12" xfId="0" applyNumberFormat="1" applyFont="1" applyBorder="1" applyAlignment="1" applyProtection="1">
      <alignment vertical="center"/>
      <protection hidden="1"/>
    </xf>
    <xf numFmtId="44" fontId="6" fillId="0" borderId="28" xfId="1" applyFont="1" applyBorder="1" applyAlignment="1" applyProtection="1">
      <alignment vertical="center"/>
      <protection locked="0"/>
    </xf>
    <xf numFmtId="44" fontId="2" fillId="0" borderId="34" xfId="1" applyFont="1" applyBorder="1" applyAlignment="1" applyProtection="1">
      <alignment vertical="center"/>
      <protection hidden="1"/>
    </xf>
    <xf numFmtId="44" fontId="2" fillId="0" borderId="22" xfId="1" applyFont="1" applyBorder="1" applyAlignment="1" applyProtection="1">
      <alignment vertical="center"/>
      <protection hidden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right" vertical="center"/>
      <protection hidden="1"/>
    </xf>
    <xf numFmtId="0" fontId="6" fillId="0" borderId="22" xfId="0" applyFont="1" applyBorder="1" applyAlignment="1" applyProtection="1">
      <alignment horizontal="right"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16" xfId="0" applyFont="1" applyBorder="1" applyAlignment="1">
      <alignment vertical="center"/>
    </xf>
    <xf numFmtId="0" fontId="6" fillId="0" borderId="44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9" fillId="0" borderId="21" xfId="0" applyFont="1" applyBorder="1" applyAlignment="1" applyProtection="1">
      <alignment vertical="center"/>
      <protection hidden="1"/>
    </xf>
    <xf numFmtId="0" fontId="9" fillId="0" borderId="22" xfId="0" applyFont="1" applyBorder="1" applyAlignment="1" applyProtection="1">
      <alignment vertical="center"/>
      <protection hidden="1"/>
    </xf>
    <xf numFmtId="0" fontId="9" fillId="0" borderId="23" xfId="0" applyFont="1" applyBorder="1" applyAlignment="1" applyProtection="1">
      <alignment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vertical="center"/>
      <protection hidden="1"/>
    </xf>
    <xf numFmtId="0" fontId="0" fillId="0" borderId="19" xfId="0" applyFont="1" applyBorder="1" applyAlignment="1" applyProtection="1">
      <alignment horizontal="right" vertical="center"/>
      <protection hidden="1"/>
    </xf>
    <xf numFmtId="0" fontId="9" fillId="0" borderId="16" xfId="0" quotePrefix="1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hidden="1"/>
    </xf>
    <xf numFmtId="42" fontId="2" fillId="0" borderId="28" xfId="1" applyNumberFormat="1" applyFont="1" applyBorder="1" applyAlignment="1" applyProtection="1">
      <alignment vertical="center"/>
      <protection hidden="1"/>
    </xf>
    <xf numFmtId="42" fontId="6" fillId="0" borderId="28" xfId="1" applyNumberFormat="1" applyFont="1" applyBorder="1" applyAlignment="1" applyProtection="1">
      <alignment vertical="center"/>
      <protection hidden="1"/>
    </xf>
    <xf numFmtId="22" fontId="0" fillId="0" borderId="0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10" fontId="0" fillId="0" borderId="0" xfId="0" applyNumberFormat="1" applyAlignment="1">
      <alignment vertical="center"/>
    </xf>
    <xf numFmtId="0" fontId="9" fillId="0" borderId="16" xfId="0" applyFont="1" applyBorder="1" applyAlignment="1" applyProtection="1">
      <alignment horizontal="left" vertical="center"/>
      <protection hidden="1"/>
    </xf>
    <xf numFmtId="0" fontId="9" fillId="0" borderId="10" xfId="0" quotePrefix="1" applyFont="1" applyBorder="1" applyAlignment="1" applyProtection="1">
      <alignment vertical="center"/>
      <protection hidden="1"/>
    </xf>
    <xf numFmtId="0" fontId="11" fillId="0" borderId="53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9" fillId="0" borderId="56" xfId="0" applyFont="1" applyBorder="1" applyAlignment="1" applyProtection="1">
      <alignment horizontal="center" vertical="center"/>
      <protection hidden="1"/>
    </xf>
    <xf numFmtId="0" fontId="9" fillId="0" borderId="58" xfId="0" applyFont="1" applyBorder="1" applyAlignment="1" applyProtection="1">
      <alignment horizontal="center" vertical="center"/>
      <protection hidden="1"/>
    </xf>
    <xf numFmtId="0" fontId="11" fillId="0" borderId="62" xfId="0" applyFont="1" applyBorder="1" applyAlignment="1" applyProtection="1">
      <alignment horizontal="center" vertical="center"/>
      <protection hidden="1"/>
    </xf>
    <xf numFmtId="0" fontId="9" fillId="0" borderId="67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16" xfId="0" quotePrefix="1" applyFont="1" applyBorder="1" applyAlignment="1" applyProtection="1">
      <alignment horizontal="left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69" xfId="0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0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6" fillId="0" borderId="47" xfId="0" applyFont="1" applyBorder="1" applyAlignment="1" applyProtection="1">
      <alignment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10" fillId="0" borderId="7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64" fontId="6" fillId="0" borderId="28" xfId="2" applyNumberFormat="1" applyFont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9" fontId="0" fillId="4" borderId="0" xfId="2" applyFont="1" applyFill="1" applyAlignment="1" applyProtection="1">
      <alignment vertical="center"/>
      <protection hidden="1"/>
    </xf>
    <xf numFmtId="10" fontId="6" fillId="0" borderId="35" xfId="0" applyNumberFormat="1" applyFont="1" applyBorder="1" applyAlignment="1" applyProtection="1">
      <alignment vertical="center"/>
      <protection hidden="1"/>
    </xf>
    <xf numFmtId="10" fontId="6" fillId="0" borderId="66" xfId="0" applyNumberFormat="1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10" fillId="0" borderId="39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8" fillId="0" borderId="12" xfId="0" applyFont="1" applyBorder="1" applyAlignment="1" applyProtection="1">
      <alignment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9" fillId="0" borderId="76" xfId="0" applyFont="1" applyBorder="1" applyAlignment="1" applyProtection="1">
      <alignment horizontal="left" vertical="center"/>
      <protection hidden="1"/>
    </xf>
    <xf numFmtId="0" fontId="9" fillId="0" borderId="77" xfId="0" applyFont="1" applyBorder="1" applyAlignment="1" applyProtection="1">
      <alignment horizontal="left" vertical="center"/>
      <protection hidden="1"/>
    </xf>
    <xf numFmtId="0" fontId="9" fillId="0" borderId="78" xfId="0" applyFont="1" applyBorder="1" applyAlignment="1" applyProtection="1">
      <alignment horizontal="left" vertical="center"/>
      <protection hidden="1"/>
    </xf>
    <xf numFmtId="0" fontId="9" fillId="0" borderId="16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71" xfId="0" applyFont="1" applyBorder="1" applyAlignment="1" applyProtection="1">
      <alignment horizontal="left" vertical="center"/>
      <protection hidden="1"/>
    </xf>
    <xf numFmtId="0" fontId="9" fillId="0" borderId="79" xfId="0" applyFont="1" applyBorder="1" applyAlignment="1" applyProtection="1">
      <alignment horizontal="left" vertical="center"/>
      <protection hidden="1"/>
    </xf>
    <xf numFmtId="0" fontId="9" fillId="0" borderId="72" xfId="0" applyFont="1" applyBorder="1" applyAlignment="1" applyProtection="1">
      <alignment horizontal="left" vertical="center"/>
      <protection hidden="1"/>
    </xf>
    <xf numFmtId="0" fontId="9" fillId="0" borderId="73" xfId="0" applyFont="1" applyBorder="1" applyAlignment="1" applyProtection="1">
      <alignment horizontal="left" vertical="center"/>
      <protection hidden="1"/>
    </xf>
    <xf numFmtId="0" fontId="9" fillId="0" borderId="10" xfId="0" quotePrefix="1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horizontal="left" vertical="center"/>
      <protection hidden="1"/>
    </xf>
    <xf numFmtId="0" fontId="9" fillId="0" borderId="16" xfId="0" quotePrefix="1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16" xfId="0" quotePrefix="1" applyFont="1" applyBorder="1" applyAlignment="1" applyProtection="1">
      <alignment horizontal="left" vertical="center" wrapText="1"/>
      <protection hidden="1"/>
    </xf>
    <xf numFmtId="0" fontId="9" fillId="0" borderId="0" xfId="0" quotePrefix="1" applyFont="1" applyBorder="1" applyAlignment="1" applyProtection="1">
      <alignment horizontal="left" vertical="center"/>
      <protection hidden="1"/>
    </xf>
    <xf numFmtId="0" fontId="9" fillId="0" borderId="12" xfId="0" quotePrefix="1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6" fillId="0" borderId="40" xfId="0" applyFont="1" applyBorder="1" applyAlignment="1" applyProtection="1">
      <alignment horizontal="left" vertical="center"/>
      <protection hidden="1"/>
    </xf>
    <xf numFmtId="0" fontId="6" fillId="0" borderId="36" xfId="0" applyFont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6" fillId="0" borderId="43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6" fillId="0" borderId="40" xfId="0" applyFont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left" vertical="center"/>
      <protection hidden="1"/>
    </xf>
    <xf numFmtId="0" fontId="7" fillId="0" borderId="40" xfId="0" applyFont="1" applyBorder="1" applyAlignment="1" applyProtection="1">
      <alignment horizontal="left" vertical="center"/>
      <protection hidden="1"/>
    </xf>
    <xf numFmtId="0" fontId="7" fillId="0" borderId="36" xfId="0" applyFont="1" applyBorder="1" applyAlignment="1" applyProtection="1">
      <alignment horizontal="left" vertical="center"/>
      <protection hidden="1"/>
    </xf>
    <xf numFmtId="0" fontId="6" fillId="0" borderId="41" xfId="0" applyFont="1" applyBorder="1" applyAlignment="1" applyProtection="1">
      <alignment vertical="center"/>
      <protection hidden="1"/>
    </xf>
    <xf numFmtId="0" fontId="6" fillId="0" borderId="52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wrapText="1"/>
      <protection hidden="1"/>
    </xf>
    <xf numFmtId="0" fontId="2" fillId="2" borderId="30" xfId="0" applyFont="1" applyFill="1" applyBorder="1" applyAlignment="1" applyProtection="1">
      <alignment horizontal="center" wrapText="1"/>
      <protection hidden="1"/>
    </xf>
    <xf numFmtId="0" fontId="2" fillId="2" borderId="31" xfId="0" applyFont="1" applyFill="1" applyBorder="1" applyAlignment="1" applyProtection="1">
      <alignment horizontal="center" wrapText="1"/>
      <protection hidden="1"/>
    </xf>
    <xf numFmtId="0" fontId="2" fillId="2" borderId="21" xfId="0" applyFont="1" applyFill="1" applyBorder="1" applyAlignment="1" applyProtection="1">
      <alignment horizontal="center" vertical="top"/>
      <protection hidden="1"/>
    </xf>
    <xf numFmtId="0" fontId="2" fillId="2" borderId="22" xfId="0" applyFont="1" applyFill="1" applyBorder="1" applyAlignment="1" applyProtection="1">
      <alignment horizontal="center" vertical="top"/>
      <protection hidden="1"/>
    </xf>
    <xf numFmtId="0" fontId="2" fillId="2" borderId="23" xfId="0" applyFont="1" applyFill="1" applyBorder="1" applyAlignment="1" applyProtection="1">
      <alignment horizontal="center" vertical="top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 wrapText="1"/>
      <protection hidden="1"/>
    </xf>
    <xf numFmtId="0" fontId="2" fillId="2" borderId="38" xfId="0" applyFont="1" applyFill="1" applyBorder="1" applyAlignment="1" applyProtection="1">
      <alignment horizontal="center" vertical="center" wrapText="1"/>
      <protection hidden="1"/>
    </xf>
    <xf numFmtId="0" fontId="2" fillId="2" borderId="39" xfId="0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16" fillId="0" borderId="16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47" xfId="0" applyFont="1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20" fillId="3" borderId="27" xfId="0" applyFont="1" applyFill="1" applyBorder="1" applyAlignment="1" applyProtection="1">
      <alignment horizontal="center" vertical="center"/>
      <protection hidden="1"/>
    </xf>
    <xf numFmtId="0" fontId="20" fillId="3" borderId="2" xfId="0" applyFont="1" applyFill="1" applyBorder="1" applyAlignment="1" applyProtection="1">
      <alignment horizontal="center" vertical="center"/>
      <protection hidden="1"/>
    </xf>
    <xf numFmtId="0" fontId="20" fillId="3" borderId="20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12" xfId="0" applyBorder="1" applyAlignment="1" applyProtection="1">
      <alignment horizontal="center" vertical="top" wrapText="1"/>
      <protection hidden="1"/>
    </xf>
    <xf numFmtId="0" fontId="9" fillId="0" borderId="63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left" vertical="center"/>
      <protection hidden="1"/>
    </xf>
    <xf numFmtId="0" fontId="9" fillId="0" borderId="36" xfId="0" applyFont="1" applyBorder="1" applyAlignment="1" applyProtection="1">
      <alignment horizontal="left" vertical="center"/>
      <protection hidden="1"/>
    </xf>
    <xf numFmtId="0" fontId="9" fillId="0" borderId="64" xfId="0" applyFont="1" applyBorder="1" applyAlignment="1" applyProtection="1">
      <alignment horizontal="left" vertical="center"/>
      <protection hidden="1"/>
    </xf>
    <xf numFmtId="0" fontId="9" fillId="0" borderId="65" xfId="0" applyFont="1" applyBorder="1" applyAlignment="1" applyProtection="1">
      <alignment horizontal="left" vertical="center"/>
      <protection hidden="1"/>
    </xf>
    <xf numFmtId="0" fontId="9" fillId="0" borderId="57" xfId="0" applyFont="1" applyBorder="1" applyAlignment="1" applyProtection="1">
      <alignment horizontal="left" vertical="center"/>
      <protection hidden="1"/>
    </xf>
    <xf numFmtId="0" fontId="11" fillId="3" borderId="27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20" xfId="0" applyFont="1" applyFill="1" applyBorder="1" applyAlignment="1" applyProtection="1">
      <alignment horizontal="center" vertical="center"/>
      <protection hidden="1"/>
    </xf>
    <xf numFmtId="0" fontId="9" fillId="0" borderId="0" xfId="0" quotePrefix="1" applyFont="1" applyBorder="1" applyAlignment="1" applyProtection="1">
      <alignment horizontal="left" vertical="center" wrapText="1"/>
      <protection hidden="1"/>
    </xf>
    <xf numFmtId="0" fontId="9" fillId="0" borderId="12" xfId="0" quotePrefix="1" applyFont="1" applyBorder="1" applyAlignment="1" applyProtection="1">
      <alignment horizontal="left" vertical="center" wrapText="1"/>
      <protection hidden="1"/>
    </xf>
    <xf numFmtId="0" fontId="5" fillId="0" borderId="59" xfId="0" applyFont="1" applyBorder="1" applyAlignment="1" applyProtection="1">
      <alignment horizontal="center" vertical="center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0" fontId="5" fillId="0" borderId="61" xfId="0" applyFont="1" applyBorder="1" applyAlignment="1" applyProtection="1">
      <alignment horizontal="center" vertical="center"/>
      <protection hidden="1"/>
    </xf>
    <xf numFmtId="0" fontId="9" fillId="0" borderId="10" xfId="0" quotePrefix="1" applyFont="1" applyFill="1" applyBorder="1" applyAlignment="1" applyProtection="1">
      <alignment horizontal="left" vertical="center" wrapText="1"/>
      <protection hidden="1"/>
    </xf>
    <xf numFmtId="0" fontId="9" fillId="0" borderId="4" xfId="0" applyFont="1" applyFill="1" applyBorder="1" applyAlignment="1" applyProtection="1">
      <alignment horizontal="left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</cellXfs>
  <cellStyles count="3">
    <cellStyle name="Normalny" xfId="0" builtinId="0"/>
    <cellStyle name="Procentowy" xfId="2" builtinId="5"/>
    <cellStyle name="Walutowy" xfId="1" builtinId="4"/>
  </cellStyles>
  <dxfs count="13">
    <dxf>
      <font>
        <b/>
        <i val="0"/>
        <strike val="0"/>
      </font>
    </dxf>
    <dxf>
      <font>
        <b val="0"/>
        <i/>
      </font>
      <fill>
        <patternFill>
          <bgColor rgb="FFFFFF00"/>
        </patternFill>
      </fill>
    </dxf>
    <dxf>
      <font>
        <b/>
        <i val="0"/>
        <strike val="0"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 val="0"/>
        <i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"/>
  <sheetViews>
    <sheetView tabSelected="1" topLeftCell="E1" zoomScale="85" zoomScaleNormal="85" zoomScaleSheetLayoutView="70" workbookViewId="0">
      <selection activeCell="AI9" sqref="AI9"/>
    </sheetView>
  </sheetViews>
  <sheetFormatPr defaultColWidth="8.7109375" defaultRowHeight="15" x14ac:dyDescent="0.25"/>
  <cols>
    <col min="1" max="1" width="15.5703125" style="2" customWidth="1"/>
    <col min="2" max="2" width="22.140625" style="5" customWidth="1"/>
    <col min="3" max="3" width="40.7109375" style="5" customWidth="1"/>
    <col min="4" max="4" width="43.28515625" style="5" customWidth="1"/>
    <col min="5" max="5" width="11" style="2" customWidth="1"/>
    <col min="6" max="6" width="17" style="2" bestFit="1" customWidth="1"/>
    <col min="7" max="7" width="8.7109375" style="2"/>
    <col min="8" max="8" width="26.7109375" style="2" customWidth="1"/>
    <col min="9" max="9" width="8.7109375" style="29"/>
    <col min="10" max="10" width="8.7109375" style="29" hidden="1" customWidth="1"/>
    <col min="11" max="14" width="9.140625" style="29" hidden="1" customWidth="1"/>
    <col min="15" max="15" width="19.140625" style="29" hidden="1" customWidth="1"/>
    <col min="16" max="18" width="9.140625" style="29" hidden="1" customWidth="1"/>
    <col min="19" max="19" width="41" style="29" hidden="1" customWidth="1"/>
    <col min="20" max="20" width="16" style="29" hidden="1" customWidth="1"/>
    <col min="21" max="21" width="9.140625" style="29" hidden="1" customWidth="1"/>
    <col min="22" max="24" width="8.7109375" style="29" hidden="1" customWidth="1"/>
    <col min="25" max="26" width="8.7109375" style="2" hidden="1" customWidth="1"/>
    <col min="27" max="35" width="8.7109375" style="2" customWidth="1"/>
    <col min="36" max="16384" width="8.7109375" style="2"/>
  </cols>
  <sheetData>
    <row r="1" spans="2:24" ht="21.6" customHeight="1" thickTop="1" x14ac:dyDescent="0.25">
      <c r="B1" s="167" t="s">
        <v>64</v>
      </c>
      <c r="C1" s="168"/>
      <c r="D1" s="168"/>
      <c r="E1" s="168"/>
      <c r="F1" s="168"/>
      <c r="G1" s="168"/>
      <c r="H1" s="169"/>
    </row>
    <row r="2" spans="2:24" ht="33" customHeight="1" thickBot="1" x14ac:dyDescent="0.3">
      <c r="B2" s="170" t="s">
        <v>65</v>
      </c>
      <c r="C2" s="171"/>
      <c r="D2" s="171"/>
      <c r="E2" s="171"/>
      <c r="F2" s="171"/>
      <c r="G2" s="171"/>
      <c r="H2" s="172"/>
    </row>
    <row r="3" spans="2:24" ht="23.1" customHeight="1" thickBot="1" x14ac:dyDescent="0.3">
      <c r="B3" s="62" t="s">
        <v>19</v>
      </c>
      <c r="C3" s="173"/>
      <c r="D3" s="173"/>
      <c r="E3" s="173"/>
      <c r="F3" s="173"/>
      <c r="G3" s="173"/>
      <c r="H3" s="174"/>
      <c r="S3" s="29" t="s">
        <v>103</v>
      </c>
      <c r="T3" s="105" t="s">
        <v>104</v>
      </c>
    </row>
    <row r="4" spans="2:24" ht="23.1" customHeight="1" thickBot="1" x14ac:dyDescent="0.3">
      <c r="B4" s="62" t="s">
        <v>50</v>
      </c>
      <c r="C4" s="173"/>
      <c r="D4" s="173"/>
      <c r="E4" s="173"/>
      <c r="F4" s="173"/>
      <c r="G4" s="173"/>
      <c r="H4" s="174"/>
      <c r="T4" s="105">
        <v>2022</v>
      </c>
    </row>
    <row r="5" spans="2:24" ht="23.1" customHeight="1" thickBot="1" x14ac:dyDescent="0.3">
      <c r="B5" s="62" t="s">
        <v>20</v>
      </c>
      <c r="C5" s="175"/>
      <c r="D5" s="176"/>
      <c r="E5" s="176"/>
      <c r="F5" s="176"/>
      <c r="G5" s="176"/>
      <c r="H5" s="177"/>
      <c r="S5" s="29" t="s">
        <v>48</v>
      </c>
      <c r="T5" s="106">
        <v>0.19</v>
      </c>
      <c r="V5" s="61"/>
    </row>
    <row r="6" spans="2:24" ht="23.1" customHeight="1" thickBot="1" x14ac:dyDescent="0.3">
      <c r="B6" s="62" t="s">
        <v>32</v>
      </c>
      <c r="C6" s="175"/>
      <c r="D6" s="176"/>
      <c r="E6" s="176"/>
      <c r="F6" s="176"/>
      <c r="G6" s="176"/>
      <c r="H6" s="177"/>
      <c r="S6" s="29" t="s">
        <v>49</v>
      </c>
      <c r="T6" s="106">
        <v>0.65</v>
      </c>
    </row>
    <row r="7" spans="2:24" ht="23.1" customHeight="1" thickBot="1" x14ac:dyDescent="0.3">
      <c r="B7" s="62" t="s">
        <v>22</v>
      </c>
      <c r="C7" s="175"/>
      <c r="D7" s="176"/>
      <c r="E7" s="176"/>
      <c r="F7" s="176"/>
      <c r="G7" s="176"/>
      <c r="H7" s="177"/>
      <c r="S7" s="29" t="s">
        <v>40</v>
      </c>
    </row>
    <row r="8" spans="2:24" ht="36" customHeight="1" thickBot="1" x14ac:dyDescent="0.3">
      <c r="B8" s="62" t="s">
        <v>25</v>
      </c>
      <c r="C8" s="178"/>
      <c r="D8" s="178"/>
      <c r="E8" s="178"/>
      <c r="F8" s="178"/>
      <c r="G8" s="178"/>
      <c r="H8" s="179"/>
      <c r="S8" s="49" t="s">
        <v>37</v>
      </c>
    </row>
    <row r="9" spans="2:24" ht="15.75" thickBot="1" x14ac:dyDescent="0.3">
      <c r="B9" s="7"/>
      <c r="C9" s="8"/>
      <c r="D9" s="8"/>
      <c r="E9" s="8"/>
      <c r="F9" s="8"/>
      <c r="G9" s="8"/>
      <c r="H9" s="9"/>
      <c r="S9" s="29" t="s">
        <v>39</v>
      </c>
    </row>
    <row r="10" spans="2:24" ht="39.950000000000003" customHeight="1" thickTop="1" thickBot="1" x14ac:dyDescent="0.3">
      <c r="B10" s="100" t="s">
        <v>9</v>
      </c>
      <c r="C10" s="117" t="s">
        <v>52</v>
      </c>
      <c r="D10" s="117"/>
      <c r="E10" s="117"/>
      <c r="F10" s="117"/>
      <c r="G10" s="117"/>
      <c r="H10" s="118"/>
      <c r="I10" s="11"/>
      <c r="J10" s="11"/>
      <c r="K10" s="11"/>
      <c r="S10" s="49" t="s">
        <v>37</v>
      </c>
    </row>
    <row r="11" spans="2:24" ht="20.100000000000001" customHeight="1" thickTop="1" thickBot="1" x14ac:dyDescent="0.3">
      <c r="B11" s="101"/>
      <c r="C11" s="102"/>
      <c r="D11" s="102"/>
      <c r="E11" s="102"/>
      <c r="F11" s="102"/>
      <c r="G11" s="102"/>
      <c r="H11" s="103"/>
      <c r="I11" s="11"/>
      <c r="J11" s="11"/>
      <c r="K11" s="8" t="s">
        <v>1</v>
      </c>
      <c r="L11" s="70" t="s">
        <v>0</v>
      </c>
      <c r="M11" s="70" t="s">
        <v>2</v>
      </c>
      <c r="O11" s="180" t="s">
        <v>41</v>
      </c>
      <c r="P11" s="180"/>
      <c r="Q11" s="180"/>
      <c r="R11" s="180"/>
      <c r="S11" s="180"/>
      <c r="T11" s="180"/>
    </row>
    <row r="12" spans="2:24" ht="20.100000000000001" customHeight="1" thickBot="1" x14ac:dyDescent="0.3">
      <c r="B12" s="10" t="s">
        <v>16</v>
      </c>
      <c r="C12" s="181" t="s">
        <v>17</v>
      </c>
      <c r="D12" s="181"/>
      <c r="E12" s="181"/>
      <c r="F12" s="65" t="s">
        <v>94</v>
      </c>
      <c r="G12" s="11"/>
      <c r="H12" s="12"/>
      <c r="I12" s="11"/>
      <c r="J12" s="11"/>
      <c r="K12" s="11">
        <f>IF($B13=$K$11,IF($F13="TAK",1,0),0)</f>
        <v>0</v>
      </c>
      <c r="L12" s="29">
        <f>IF($B13=$L$11,IF($F13="TAK",1,0),0)</f>
        <v>0</v>
      </c>
      <c r="M12" s="29">
        <f>IF($B13=$M$11,IF($F13="TAK",1,0),0)</f>
        <v>0</v>
      </c>
      <c r="P12" s="29" t="s">
        <v>1</v>
      </c>
      <c r="Q12" s="29" t="s">
        <v>0</v>
      </c>
      <c r="R12" s="29" t="s">
        <v>2</v>
      </c>
    </row>
    <row r="13" spans="2:24" ht="20.100000000000001" customHeight="1" thickBot="1" x14ac:dyDescent="0.3">
      <c r="B13" s="13" t="s">
        <v>1</v>
      </c>
      <c r="C13" s="146" t="s">
        <v>43</v>
      </c>
      <c r="D13" s="146"/>
      <c r="E13" s="146"/>
      <c r="F13" s="64"/>
      <c r="G13" s="123" t="str">
        <f>IF(F13="uzupełnij","pole obowiązkowe",IF(F13="","pole obowiązkowe",""))</f>
        <v>pole obowiązkowe</v>
      </c>
      <c r="H13" s="124"/>
      <c r="I13" s="11"/>
      <c r="J13" s="11"/>
      <c r="K13" s="11">
        <f t="shared" ref="K13:K26" si="0">IF($B14=$K$11,IF($F14="TAK",1,0),0)</f>
        <v>0</v>
      </c>
      <c r="L13" s="29">
        <f t="shared" ref="L13:L26" si="1">IF($B14=$L$11,IF($F14="TAK",1,0),0)</f>
        <v>0</v>
      </c>
      <c r="M13" s="29">
        <f t="shared" ref="M13:M26" si="2">IF($B14=$M$11,IF($F14="TAK",1,0),0)</f>
        <v>0</v>
      </c>
      <c r="O13" s="29" t="str">
        <f t="shared" ref="O13:O18" si="3">P13&amp;" ; " &amp; Q13 &amp;" ; " &amp; R13</f>
        <v>NIE ; TAK ; NIE</v>
      </c>
      <c r="P13" s="29" t="s">
        <v>4</v>
      </c>
      <c r="Q13" s="29" t="s">
        <v>3</v>
      </c>
      <c r="R13" s="29" t="s">
        <v>4</v>
      </c>
      <c r="S13" s="29" t="s">
        <v>33</v>
      </c>
      <c r="T13" s="40">
        <v>1</v>
      </c>
      <c r="U13" s="29" t="s">
        <v>3</v>
      </c>
      <c r="V13" s="29">
        <f>ROUND(T13*100,2)</f>
        <v>100</v>
      </c>
      <c r="W13" s="29" t="s">
        <v>61</v>
      </c>
      <c r="X13" s="29" t="s">
        <v>62</v>
      </c>
    </row>
    <row r="14" spans="2:24" ht="20.100000000000001" customHeight="1" thickBot="1" x14ac:dyDescent="0.3">
      <c r="B14" s="94" t="s">
        <v>1</v>
      </c>
      <c r="C14" s="147" t="s">
        <v>98</v>
      </c>
      <c r="D14" s="148"/>
      <c r="E14" s="149"/>
      <c r="F14" s="64"/>
      <c r="G14" s="123" t="str">
        <f>IF(F14="uzupełnij","pole obowiązkowe",IF(F14="","pole obowiązkowe",""))</f>
        <v>pole obowiązkowe</v>
      </c>
      <c r="H14" s="124"/>
      <c r="I14" s="11"/>
      <c r="J14" s="11"/>
      <c r="K14" s="11">
        <f t="shared" si="0"/>
        <v>0</v>
      </c>
      <c r="L14" s="29">
        <f t="shared" si="1"/>
        <v>0</v>
      </c>
      <c r="M14" s="29">
        <f t="shared" si="2"/>
        <v>0</v>
      </c>
      <c r="O14" s="29" t="str">
        <f t="shared" si="3"/>
        <v>TAK ; NIE ; NIE</v>
      </c>
      <c r="P14" s="29" t="s">
        <v>3</v>
      </c>
      <c r="Q14" s="29" t="s">
        <v>4</v>
      </c>
      <c r="R14" s="29" t="s">
        <v>4</v>
      </c>
      <c r="S14" s="29" t="str">
        <f>S13</f>
        <v>Brak możliwości odliczenia podatku VAT</v>
      </c>
      <c r="T14" s="40">
        <v>1</v>
      </c>
      <c r="U14" s="29" t="s">
        <v>3</v>
      </c>
      <c r="V14" s="29">
        <f t="shared" ref="V14:V20" si="4">ROUND(T14*100,2)</f>
        <v>100</v>
      </c>
      <c r="W14" s="29" t="s">
        <v>61</v>
      </c>
      <c r="X14" s="29" t="s">
        <v>62</v>
      </c>
    </row>
    <row r="15" spans="2:24" ht="20.100000000000001" customHeight="1" thickBot="1" x14ac:dyDescent="0.3">
      <c r="B15" s="14" t="s">
        <v>1</v>
      </c>
      <c r="C15" s="182" t="s">
        <v>29</v>
      </c>
      <c r="D15" s="183"/>
      <c r="E15" s="184"/>
      <c r="F15" s="64"/>
      <c r="G15" s="123" t="str">
        <f t="shared" ref="G15:G26" si="5">IF(F15="uzupełnij","pole obowiązkowe",IF(F15="","pole obowiązkowe",""))</f>
        <v>pole obowiązkowe</v>
      </c>
      <c r="H15" s="124"/>
      <c r="I15" s="11"/>
      <c r="J15" s="11"/>
      <c r="K15" s="11">
        <f t="shared" si="0"/>
        <v>0</v>
      </c>
      <c r="L15" s="29">
        <f t="shared" si="1"/>
        <v>0</v>
      </c>
      <c r="M15" s="29">
        <f t="shared" si="2"/>
        <v>0</v>
      </c>
      <c r="O15" s="29" t="str">
        <f t="shared" si="3"/>
        <v>TAK ; TAK ; NIE</v>
      </c>
      <c r="P15" s="29" t="s">
        <v>3</v>
      </c>
      <c r="Q15" s="29" t="s">
        <v>3</v>
      </c>
      <c r="R15" s="29" t="s">
        <v>4</v>
      </c>
      <c r="S15" s="29" t="str">
        <f>S13</f>
        <v>Brak możliwości odliczenia podatku VAT</v>
      </c>
      <c r="T15" s="40">
        <v>1</v>
      </c>
      <c r="U15" s="29" t="s">
        <v>3</v>
      </c>
      <c r="V15" s="29">
        <f t="shared" si="4"/>
        <v>100</v>
      </c>
      <c r="W15" s="29" t="s">
        <v>61</v>
      </c>
      <c r="X15" s="29" t="s">
        <v>62</v>
      </c>
    </row>
    <row r="16" spans="2:24" ht="20.100000000000001" customHeight="1" thickBot="1" x14ac:dyDescent="0.3">
      <c r="B16" s="51" t="s">
        <v>1</v>
      </c>
      <c r="C16" s="162" t="s">
        <v>95</v>
      </c>
      <c r="D16" s="162"/>
      <c r="E16" s="162"/>
      <c r="F16" s="64"/>
      <c r="G16" s="123" t="str">
        <f t="shared" si="5"/>
        <v>pole obowiązkowe</v>
      </c>
      <c r="H16" s="124"/>
      <c r="I16" s="11"/>
      <c r="J16" s="11"/>
      <c r="K16" s="11">
        <f t="shared" si="0"/>
        <v>0</v>
      </c>
      <c r="L16" s="29">
        <f t="shared" si="1"/>
        <v>0</v>
      </c>
      <c r="M16" s="29">
        <f t="shared" si="2"/>
        <v>0</v>
      </c>
      <c r="O16" s="29" t="str">
        <f t="shared" si="3"/>
        <v>NIE ; NIE ; NIE</v>
      </c>
      <c r="P16" s="29" t="s">
        <v>4</v>
      </c>
      <c r="Q16" s="29" t="s">
        <v>4</v>
      </c>
      <c r="R16" s="29" t="s">
        <v>4</v>
      </c>
      <c r="S16" s="29" t="s">
        <v>8</v>
      </c>
      <c r="T16" s="40"/>
      <c r="U16" s="29" t="s">
        <v>15</v>
      </c>
      <c r="W16" s="29" t="s">
        <v>60</v>
      </c>
      <c r="X16" s="29" t="s">
        <v>60</v>
      </c>
    </row>
    <row r="17" spans="2:25" ht="20.100000000000001" customHeight="1" thickBot="1" x14ac:dyDescent="0.3">
      <c r="B17" s="13" t="s">
        <v>0</v>
      </c>
      <c r="C17" s="146" t="s">
        <v>44</v>
      </c>
      <c r="D17" s="146"/>
      <c r="E17" s="146"/>
      <c r="F17" s="64"/>
      <c r="G17" s="123" t="str">
        <f t="shared" si="5"/>
        <v>pole obowiązkowe</v>
      </c>
      <c r="H17" s="124"/>
      <c r="I17" s="11"/>
      <c r="J17" s="11"/>
      <c r="K17" s="11">
        <f t="shared" si="0"/>
        <v>0</v>
      </c>
      <c r="L17" s="29">
        <f t="shared" si="1"/>
        <v>0</v>
      </c>
      <c r="M17" s="29">
        <f t="shared" si="2"/>
        <v>0</v>
      </c>
      <c r="O17" s="29" t="str">
        <f t="shared" si="3"/>
        <v>TAK ; NIE ; TAK</v>
      </c>
      <c r="P17" s="29" t="s">
        <v>3</v>
      </c>
      <c r="Q17" s="29" t="s">
        <v>4</v>
      </c>
      <c r="R17" s="29" t="s">
        <v>3</v>
      </c>
      <c r="S17" s="29" t="s">
        <v>35</v>
      </c>
      <c r="T17" s="40">
        <f>1-T5</f>
        <v>0.81</v>
      </c>
      <c r="U17" s="29" t="s">
        <v>4</v>
      </c>
      <c r="V17" s="29">
        <f t="shared" si="4"/>
        <v>81</v>
      </c>
      <c r="W17" s="29" t="s">
        <v>59</v>
      </c>
      <c r="X17" s="29" t="str">
        <f>S17</f>
        <v>Odliczenie podatku VAT prewspółczynnikiem</v>
      </c>
    </row>
    <row r="18" spans="2:25" ht="20.100000000000001" customHeight="1" thickBot="1" x14ac:dyDescent="0.3">
      <c r="B18" s="14" t="s">
        <v>0</v>
      </c>
      <c r="C18" s="147" t="s">
        <v>42</v>
      </c>
      <c r="D18" s="148"/>
      <c r="E18" s="149"/>
      <c r="F18" s="64"/>
      <c r="G18" s="123" t="str">
        <f t="shared" si="5"/>
        <v>pole obowiązkowe</v>
      </c>
      <c r="H18" s="124"/>
      <c r="I18" s="11"/>
      <c r="J18" s="11"/>
      <c r="K18" s="11">
        <f t="shared" si="0"/>
        <v>0</v>
      </c>
      <c r="L18" s="29">
        <f t="shared" si="1"/>
        <v>0</v>
      </c>
      <c r="M18" s="29">
        <f t="shared" si="2"/>
        <v>0</v>
      </c>
      <c r="O18" s="29" t="str">
        <f t="shared" si="3"/>
        <v>TAK ; TAK ; TAK</v>
      </c>
      <c r="P18" s="29" t="s">
        <v>3</v>
      </c>
      <c r="Q18" s="29" t="s">
        <v>3</v>
      </c>
      <c r="R18" s="29" t="s">
        <v>3</v>
      </c>
      <c r="S18" s="29" t="s">
        <v>36</v>
      </c>
      <c r="T18" s="40">
        <f>1-(T5*T6)</f>
        <v>0.87649999999999995</v>
      </c>
      <c r="U18" s="29" t="s">
        <v>4</v>
      </c>
      <c r="V18" s="29">
        <f t="shared" si="4"/>
        <v>87.65</v>
      </c>
      <c r="W18" s="29" t="s">
        <v>59</v>
      </c>
      <c r="X18" s="29" t="str">
        <f t="shared" ref="X18:X20" si="6">S18</f>
        <v>Odliczenie podatku VAT prewspółczynnikiem i wskaźnikiem struktury sprzedaży</v>
      </c>
    </row>
    <row r="19" spans="2:25" ht="20.100000000000001" customHeight="1" thickBot="1" x14ac:dyDescent="0.3">
      <c r="B19" s="51" t="s">
        <v>0</v>
      </c>
      <c r="C19" s="162" t="s">
        <v>54</v>
      </c>
      <c r="D19" s="162"/>
      <c r="E19" s="162"/>
      <c r="F19" s="64"/>
      <c r="G19" s="123" t="str">
        <f t="shared" si="5"/>
        <v>pole obowiązkowe</v>
      </c>
      <c r="H19" s="124"/>
      <c r="I19" s="11"/>
      <c r="J19" s="11"/>
      <c r="K19" s="11">
        <f t="shared" si="0"/>
        <v>0</v>
      </c>
      <c r="L19" s="29">
        <f t="shared" si="1"/>
        <v>0</v>
      </c>
      <c r="M19" s="29">
        <f t="shared" si="2"/>
        <v>0</v>
      </c>
      <c r="O19" s="29" t="str">
        <f>P19 &amp; " ; " &amp; Q19 &amp; " ; " &amp; R19</f>
        <v>NIE ; NIE ; TAK</v>
      </c>
      <c r="P19" s="29" t="s">
        <v>4</v>
      </c>
      <c r="Q19" s="29" t="s">
        <v>4</v>
      </c>
      <c r="R19" s="29" t="s">
        <v>3</v>
      </c>
      <c r="S19" s="29" t="s">
        <v>38</v>
      </c>
      <c r="T19" s="40">
        <v>0</v>
      </c>
      <c r="U19" s="29" t="s">
        <v>3</v>
      </c>
      <c r="V19" s="29">
        <f t="shared" si="4"/>
        <v>0</v>
      </c>
      <c r="W19" s="29" t="s">
        <v>59</v>
      </c>
      <c r="X19" s="29" t="str">
        <f t="shared" si="6"/>
        <v>Odliczenie podatku VAT w 100%</v>
      </c>
      <c r="Y19" s="2" t="s">
        <v>46</v>
      </c>
    </row>
    <row r="20" spans="2:25" ht="20.100000000000001" customHeight="1" thickBot="1" x14ac:dyDescent="0.3">
      <c r="B20" s="13" t="s">
        <v>2</v>
      </c>
      <c r="C20" s="163" t="s">
        <v>63</v>
      </c>
      <c r="D20" s="163"/>
      <c r="E20" s="163"/>
      <c r="F20" s="64"/>
      <c r="G20" s="123" t="str">
        <f t="shared" si="5"/>
        <v>pole obowiązkowe</v>
      </c>
      <c r="H20" s="124"/>
      <c r="I20" s="11"/>
      <c r="J20" s="11"/>
      <c r="K20" s="11">
        <f t="shared" si="0"/>
        <v>0</v>
      </c>
      <c r="L20" s="29">
        <f t="shared" si="1"/>
        <v>0</v>
      </c>
      <c r="M20" s="29">
        <f t="shared" si="2"/>
        <v>0</v>
      </c>
      <c r="O20" s="29" t="str">
        <f>P20&amp;" ; " &amp; Q20 &amp;" ; " &amp; R20</f>
        <v>NIE ; TAK ; TAK</v>
      </c>
      <c r="P20" s="29" t="s">
        <v>4</v>
      </c>
      <c r="Q20" s="29" t="s">
        <v>3</v>
      </c>
      <c r="R20" s="29" t="s">
        <v>3</v>
      </c>
      <c r="S20" s="29" t="s">
        <v>34</v>
      </c>
      <c r="T20" s="40">
        <f>1-T6</f>
        <v>0.35</v>
      </c>
      <c r="U20" s="29" t="s">
        <v>4</v>
      </c>
      <c r="V20" s="29">
        <f t="shared" si="4"/>
        <v>35</v>
      </c>
      <c r="W20" s="29" t="s">
        <v>59</v>
      </c>
      <c r="X20" s="29" t="str">
        <f t="shared" si="6"/>
        <v>Odliczenie podatku VAT wskaźnikiem struktury sprzedaży</v>
      </c>
    </row>
    <row r="21" spans="2:25" ht="20.100000000000001" customHeight="1" thickBot="1" x14ac:dyDescent="0.3">
      <c r="B21" s="14" t="s">
        <v>2</v>
      </c>
      <c r="C21" s="164" t="s">
        <v>31</v>
      </c>
      <c r="D21" s="165"/>
      <c r="E21" s="166"/>
      <c r="F21" s="64"/>
      <c r="G21" s="123" t="str">
        <f t="shared" si="5"/>
        <v>pole obowiązkowe</v>
      </c>
      <c r="H21" s="124"/>
      <c r="I21" s="11"/>
      <c r="J21" s="11"/>
      <c r="K21" s="11">
        <f t="shared" si="0"/>
        <v>0</v>
      </c>
      <c r="L21" s="29">
        <f t="shared" si="1"/>
        <v>0</v>
      </c>
      <c r="M21" s="29">
        <f t="shared" si="2"/>
        <v>0</v>
      </c>
    </row>
    <row r="22" spans="2:25" ht="20.100000000000001" customHeight="1" thickBot="1" x14ac:dyDescent="0.3">
      <c r="B22" s="14" t="s">
        <v>2</v>
      </c>
      <c r="C22" s="164" t="s">
        <v>47</v>
      </c>
      <c r="D22" s="165"/>
      <c r="E22" s="166"/>
      <c r="F22" s="64"/>
      <c r="G22" s="123" t="str">
        <f t="shared" si="5"/>
        <v>pole obowiązkowe</v>
      </c>
      <c r="H22" s="124"/>
      <c r="I22" s="11"/>
      <c r="J22" s="11"/>
      <c r="K22" s="11">
        <f t="shared" si="0"/>
        <v>0</v>
      </c>
      <c r="L22" s="29">
        <f t="shared" si="1"/>
        <v>0</v>
      </c>
      <c r="M22" s="29">
        <f t="shared" si="2"/>
        <v>0</v>
      </c>
    </row>
    <row r="23" spans="2:25" ht="20.100000000000001" customHeight="1" thickBot="1" x14ac:dyDescent="0.3">
      <c r="B23" s="14" t="s">
        <v>2</v>
      </c>
      <c r="C23" s="164" t="s">
        <v>58</v>
      </c>
      <c r="D23" s="165"/>
      <c r="E23" s="166"/>
      <c r="F23" s="64"/>
      <c r="G23" s="123" t="str">
        <f t="shared" si="5"/>
        <v>pole obowiązkowe</v>
      </c>
      <c r="H23" s="124"/>
      <c r="I23" s="11"/>
      <c r="J23" s="11"/>
      <c r="K23" s="11">
        <f t="shared" si="0"/>
        <v>0</v>
      </c>
      <c r="L23" s="29">
        <f t="shared" si="1"/>
        <v>0</v>
      </c>
      <c r="M23" s="29">
        <f t="shared" si="2"/>
        <v>0</v>
      </c>
    </row>
    <row r="24" spans="2:25" ht="20.100000000000001" customHeight="1" thickBot="1" x14ac:dyDescent="0.3">
      <c r="B24" s="14" t="s">
        <v>2</v>
      </c>
      <c r="C24" s="164" t="s">
        <v>30</v>
      </c>
      <c r="D24" s="165"/>
      <c r="E24" s="166"/>
      <c r="F24" s="64"/>
      <c r="G24" s="123" t="str">
        <f t="shared" si="5"/>
        <v>pole obowiązkowe</v>
      </c>
      <c r="H24" s="124"/>
      <c r="I24" s="11"/>
      <c r="J24" s="11"/>
      <c r="K24" s="11">
        <f t="shared" si="0"/>
        <v>0</v>
      </c>
      <c r="L24" s="29">
        <f t="shared" si="1"/>
        <v>0</v>
      </c>
      <c r="M24" s="29">
        <f t="shared" si="2"/>
        <v>0</v>
      </c>
    </row>
    <row r="25" spans="2:25" ht="20.100000000000001" customHeight="1" thickBot="1" x14ac:dyDescent="0.3">
      <c r="B25" s="60" t="s">
        <v>2</v>
      </c>
      <c r="C25" s="147" t="s">
        <v>18</v>
      </c>
      <c r="D25" s="148"/>
      <c r="E25" s="149"/>
      <c r="F25" s="64"/>
      <c r="G25" s="123" t="str">
        <f t="shared" si="5"/>
        <v>pole obowiązkowe</v>
      </c>
      <c r="H25" s="124"/>
      <c r="I25" s="11"/>
      <c r="J25" s="11"/>
      <c r="K25" s="11">
        <f t="shared" si="0"/>
        <v>0</v>
      </c>
      <c r="L25" s="29">
        <f t="shared" si="1"/>
        <v>0</v>
      </c>
      <c r="M25" s="29">
        <f t="shared" si="2"/>
        <v>0</v>
      </c>
    </row>
    <row r="26" spans="2:25" ht="20.100000000000001" customHeight="1" thickBot="1" x14ac:dyDescent="0.3">
      <c r="B26" s="15" t="s">
        <v>2</v>
      </c>
      <c r="C26" s="185" t="s">
        <v>13</v>
      </c>
      <c r="D26" s="186"/>
      <c r="E26" s="187"/>
      <c r="F26" s="64"/>
      <c r="G26" s="123" t="str">
        <f t="shared" si="5"/>
        <v>pole obowiązkowe</v>
      </c>
      <c r="H26" s="124"/>
      <c r="I26" s="11"/>
      <c r="J26" s="11"/>
      <c r="K26" s="11">
        <f t="shared" si="0"/>
        <v>0</v>
      </c>
      <c r="L26" s="29">
        <f t="shared" si="1"/>
        <v>0</v>
      </c>
      <c r="M26" s="29">
        <f t="shared" si="2"/>
        <v>0</v>
      </c>
    </row>
    <row r="27" spans="2:25" ht="20.100000000000001" customHeight="1" thickBot="1" x14ac:dyDescent="0.3">
      <c r="B27" s="188" t="s">
        <v>24</v>
      </c>
      <c r="C27" s="189"/>
      <c r="D27" s="36"/>
      <c r="E27" s="11"/>
      <c r="F27" s="11"/>
      <c r="G27" s="11"/>
      <c r="H27" s="12"/>
      <c r="I27" s="11"/>
      <c r="J27" s="11"/>
      <c r="K27" s="11"/>
      <c r="L27" s="29" t="s">
        <v>93</v>
      </c>
      <c r="M27" s="29">
        <f>IF(COUNTA(B13:B26)=COUNTA(F13:F26),1,0)</f>
        <v>0</v>
      </c>
    </row>
    <row r="28" spans="2:25" x14ac:dyDescent="0.25">
      <c r="B28" s="153"/>
      <c r="C28" s="154"/>
      <c r="D28" s="154"/>
      <c r="E28" s="154"/>
      <c r="F28" s="154"/>
      <c r="G28" s="154"/>
      <c r="H28" s="155"/>
      <c r="I28" s="11"/>
      <c r="J28" s="11"/>
      <c r="K28" s="11"/>
      <c r="L28" s="29" t="s">
        <v>89</v>
      </c>
      <c r="M28" s="29">
        <f>IF(COUNTA(B13:B16)=COUNTA(F13:F16),1,0)</f>
        <v>0</v>
      </c>
    </row>
    <row r="29" spans="2:25" x14ac:dyDescent="0.25">
      <c r="B29" s="156"/>
      <c r="C29" s="157"/>
      <c r="D29" s="157"/>
      <c r="E29" s="157"/>
      <c r="F29" s="157"/>
      <c r="G29" s="157"/>
      <c r="H29" s="158"/>
      <c r="I29" s="11"/>
      <c r="J29" s="11"/>
      <c r="K29" s="11"/>
      <c r="L29" s="29" t="s">
        <v>90</v>
      </c>
      <c r="M29" s="29">
        <f>IF(COUNTA(B17:B19)=COUNTA(F17:F19),1,0)</f>
        <v>0</v>
      </c>
    </row>
    <row r="30" spans="2:25" x14ac:dyDescent="0.25">
      <c r="B30" s="156"/>
      <c r="C30" s="157"/>
      <c r="D30" s="157"/>
      <c r="E30" s="157"/>
      <c r="F30" s="157"/>
      <c r="G30" s="157"/>
      <c r="H30" s="158"/>
      <c r="I30" s="11"/>
      <c r="J30" s="11"/>
      <c r="K30" s="11"/>
      <c r="L30" s="29" t="s">
        <v>91</v>
      </c>
      <c r="M30" s="29">
        <f>IF(COUNTA(B20:B26)=COUNTA(F20:F26),1,0)</f>
        <v>0</v>
      </c>
    </row>
    <row r="31" spans="2:25" ht="33" customHeight="1" thickBot="1" x14ac:dyDescent="0.3">
      <c r="B31" s="159"/>
      <c r="C31" s="160"/>
      <c r="D31" s="160"/>
      <c r="E31" s="160"/>
      <c r="F31" s="160"/>
      <c r="G31" s="160"/>
      <c r="H31" s="161"/>
      <c r="I31" s="11"/>
      <c r="J31" s="11"/>
      <c r="K31" s="11"/>
      <c r="L31" s="29" t="s">
        <v>92</v>
      </c>
      <c r="M31" s="29">
        <f>IF(AND(M27,COUNTA(F42))=TRUE,1,0)</f>
        <v>0</v>
      </c>
    </row>
    <row r="32" spans="2:25" ht="38.450000000000003" customHeight="1" thickBot="1" x14ac:dyDescent="0.3">
      <c r="B32" s="150" t="s">
        <v>14</v>
      </c>
      <c r="C32" s="151"/>
      <c r="D32" s="151"/>
      <c r="E32" s="151"/>
      <c r="F32" s="151"/>
      <c r="G32" s="151"/>
      <c r="H32" s="152"/>
      <c r="I32" s="11"/>
      <c r="J32" s="11"/>
      <c r="K32" s="11"/>
    </row>
    <row r="33" spans="1:24" s="6" customFormat="1" ht="20.100000000000001" customHeight="1" thickBot="1" x14ac:dyDescent="0.3">
      <c r="B33" s="90"/>
      <c r="C33" s="27"/>
      <c r="D33" s="99" t="s">
        <v>100</v>
      </c>
      <c r="E33" s="96" t="s">
        <v>99</v>
      </c>
      <c r="F33" s="27"/>
      <c r="G33" s="27"/>
      <c r="H33" s="28"/>
      <c r="I33" s="11"/>
      <c r="J33" s="17"/>
      <c r="K33" s="17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1:24" s="6" customFormat="1" ht="20.100000000000001" customHeight="1" thickBot="1" x14ac:dyDescent="0.3">
      <c r="B34" s="91"/>
      <c r="C34" s="97"/>
      <c r="D34" s="95" t="s">
        <v>6</v>
      </c>
      <c r="E34" s="99" t="str">
        <f>IF(M28=1,IF(OR(K12:K25)=TRUE,"TAK","NIE"),"")</f>
        <v/>
      </c>
      <c r="F34" s="98"/>
      <c r="G34" s="17"/>
      <c r="H34" s="18"/>
      <c r="I34" s="17"/>
      <c r="J34" s="17"/>
      <c r="K34" s="17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1:24" s="6" customFormat="1" ht="20.100000000000001" customHeight="1" thickBot="1" x14ac:dyDescent="0.3">
      <c r="B35" s="91"/>
      <c r="C35" s="17"/>
      <c r="D35" s="95" t="s">
        <v>5</v>
      </c>
      <c r="E35" s="99" t="str">
        <f>IF(M29=1,IF(OR(L12:L25)=TRUE,"TAK","NIE"),"")</f>
        <v/>
      </c>
      <c r="F35" s="16"/>
      <c r="G35" s="17"/>
      <c r="H35" s="18"/>
      <c r="I35" s="17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1:24" s="6" customFormat="1" ht="19.5" thickBot="1" x14ac:dyDescent="0.3">
      <c r="B36" s="19"/>
      <c r="C36" s="21"/>
      <c r="D36" s="95" t="s">
        <v>7</v>
      </c>
      <c r="E36" s="99" t="str">
        <f>IF(M30=1,IF(OR(M12:M25)=TRUE,"TAK","NIE"),"")</f>
        <v/>
      </c>
      <c r="F36" s="20"/>
      <c r="G36" s="21"/>
      <c r="H36" s="22"/>
      <c r="I36" s="17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1:24" s="6" customFormat="1" ht="43.5" customHeight="1" thickBot="1" x14ac:dyDescent="0.3">
      <c r="B37" s="111" t="s">
        <v>66</v>
      </c>
      <c r="C37" s="112"/>
      <c r="D37" s="112"/>
      <c r="E37" s="112"/>
      <c r="F37" s="112"/>
      <c r="G37" s="112"/>
      <c r="H37" s="113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  <row r="38" spans="1:24" s="6" customFormat="1" ht="20.100000000000001" customHeight="1" thickTop="1" thickBot="1" x14ac:dyDescent="0.3">
      <c r="A38" s="3"/>
      <c r="B38" s="50"/>
      <c r="C38" s="114" t="str">
        <f>IF(M27=1,VLOOKUP(E34&amp;" ; " &amp; E35 &amp;" ; " &amp; E36,O13:S20,5,0),"")</f>
        <v/>
      </c>
      <c r="D38" s="115"/>
      <c r="E38" s="115"/>
      <c r="F38" s="115"/>
      <c r="G38" s="116"/>
      <c r="H38" s="4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</row>
    <row r="39" spans="1:24" s="6" customFormat="1" ht="20.25" thickTop="1" thickBot="1" x14ac:dyDescent="0.3">
      <c r="B39" s="23"/>
      <c r="C39" s="24"/>
      <c r="D39" s="24"/>
      <c r="E39" s="25"/>
      <c r="F39" s="25"/>
      <c r="G39" s="25"/>
      <c r="H39" s="26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</row>
    <row r="40" spans="1:24" s="6" customFormat="1" ht="24" customHeight="1" thickTop="1" thickBot="1" x14ac:dyDescent="0.3">
      <c r="B40" s="100" t="s">
        <v>10</v>
      </c>
      <c r="C40" s="117" t="s">
        <v>51</v>
      </c>
      <c r="D40" s="117"/>
      <c r="E40" s="117"/>
      <c r="F40" s="117"/>
      <c r="G40" s="117"/>
      <c r="H40" s="11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  <row r="41" spans="1:24" s="6" customFormat="1" ht="23.25" customHeight="1" thickTop="1" thickBot="1" x14ac:dyDescent="0.3">
      <c r="B41" s="119" t="s">
        <v>45</v>
      </c>
      <c r="C41" s="120"/>
      <c r="D41" s="120"/>
      <c r="E41" s="120"/>
      <c r="F41" s="17"/>
      <c r="G41" s="17"/>
      <c r="H41" s="1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4" s="6" customFormat="1" ht="19.5" customHeight="1" thickBot="1" x14ac:dyDescent="0.3">
      <c r="B42" s="119"/>
      <c r="C42" s="120"/>
      <c r="D42" s="120"/>
      <c r="E42" s="120"/>
      <c r="F42" s="45"/>
      <c r="G42" s="123" t="str">
        <f>IF(F42="uzupełnij","pole obowiązkowe",IF(F42="","pole obowiązkowe",""))</f>
        <v>pole obowiązkowe</v>
      </c>
      <c r="H42" s="124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4" s="6" customFormat="1" ht="30" customHeight="1" thickBot="1" x14ac:dyDescent="0.3">
      <c r="B43" s="121"/>
      <c r="C43" s="122"/>
      <c r="D43" s="122"/>
      <c r="E43" s="122"/>
      <c r="F43" s="43" t="str">
        <f>IF(ISNUMBER(#REF!),IF($F$42="NIE",#REF!*#REF!*0.23,0),"")</f>
        <v/>
      </c>
      <c r="G43" s="125"/>
      <c r="H43" s="126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 spans="1:24" s="6" customFormat="1" ht="20.100000000000001" customHeight="1" thickTop="1" thickBot="1" x14ac:dyDescent="0.3">
      <c r="B44" s="100" t="s">
        <v>11</v>
      </c>
      <c r="C44" s="117" t="s">
        <v>12</v>
      </c>
      <c r="D44" s="117"/>
      <c r="E44" s="117"/>
      <c r="F44" s="117"/>
      <c r="G44" s="117"/>
      <c r="H44" s="11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</row>
    <row r="45" spans="1:24" s="6" customFormat="1" ht="14.45" customHeight="1" thickTop="1" thickBot="1" x14ac:dyDescent="0.3">
      <c r="B45" s="91"/>
      <c r="C45" s="93"/>
      <c r="D45" s="93"/>
      <c r="E45" s="127"/>
      <c r="F45" s="127"/>
      <c r="G45" s="127"/>
      <c r="H45" s="12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 spans="1:24" s="6" customFormat="1" ht="34.5" customHeight="1" thickTop="1" x14ac:dyDescent="0.3">
      <c r="B46" s="190" t="s">
        <v>26</v>
      </c>
      <c r="C46" s="128"/>
      <c r="D46" s="191" t="str">
        <f>IF(M27=1,VLOOKUP(E34&amp;" ; " &amp; E35 &amp;" ; " &amp; E36,O13:W20,9,0),"")</f>
        <v/>
      </c>
      <c r="E46" s="192"/>
      <c r="F46" s="192"/>
      <c r="G46" s="192"/>
      <c r="H46" s="193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</row>
    <row r="47" spans="1:24" s="6" customFormat="1" ht="40.5" customHeight="1" thickBot="1" x14ac:dyDescent="0.3">
      <c r="B47" s="91"/>
      <c r="C47" s="17"/>
      <c r="D47" s="194" t="str">
        <f>IF(M27=1,VLOOKUP(E34&amp;" ; " &amp; E35 &amp;" ; " &amp; E36,O13:X20,10,0),"")</f>
        <v/>
      </c>
      <c r="E47" s="195"/>
      <c r="F47" s="195"/>
      <c r="G47" s="195"/>
      <c r="H47" s="196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</row>
    <row r="48" spans="1:24" s="6" customFormat="1" ht="6.75" customHeight="1" thickTop="1" x14ac:dyDescent="0.25">
      <c r="B48" s="91"/>
      <c r="C48" s="93"/>
      <c r="D48" s="93"/>
      <c r="E48" s="109"/>
      <c r="F48" s="109"/>
      <c r="G48" s="109"/>
      <c r="H48" s="110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 spans="1:24" s="6" customFormat="1" ht="18.95" customHeight="1" thickBot="1" x14ac:dyDescent="0.3">
      <c r="B49" s="91"/>
      <c r="C49" s="93"/>
      <c r="D49" s="93"/>
      <c r="E49" s="17"/>
      <c r="F49" s="17"/>
      <c r="G49" s="17"/>
      <c r="H49" s="1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</row>
    <row r="50" spans="1:24" s="6" customFormat="1" ht="68.099999999999994" customHeight="1" thickTop="1" thickBot="1" x14ac:dyDescent="0.3">
      <c r="B50" s="190" t="s">
        <v>67</v>
      </c>
      <c r="C50" s="127"/>
      <c r="D50" s="201" t="str">
        <f>IF(M31=1,IF(C38="brak rozwiązania"," ",IF(F42="TAK",IF(C38=S13,S8,S10),IF(F42="NIE",S9,"BRAK ODPOWIEDZI"))),"")</f>
        <v/>
      </c>
      <c r="E50" s="202"/>
      <c r="F50" s="202"/>
      <c r="G50" s="202"/>
      <c r="H50" s="203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 spans="1:24" s="6" customFormat="1" ht="20.100000000000001" customHeight="1" thickTop="1" thickBot="1" x14ac:dyDescent="0.35">
      <c r="B51" s="204" t="s">
        <v>79</v>
      </c>
      <c r="C51" s="205"/>
      <c r="D51" s="205"/>
      <c r="E51" s="205"/>
      <c r="F51" s="205"/>
      <c r="G51" s="205"/>
      <c r="H51" s="206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 spans="1:24" s="6" customFormat="1" ht="20.100000000000001" customHeight="1" thickBot="1" x14ac:dyDescent="0.3">
      <c r="B52" s="207" t="s">
        <v>68</v>
      </c>
      <c r="C52" s="208"/>
      <c r="D52" s="208"/>
      <c r="E52" s="208"/>
      <c r="F52" s="42"/>
      <c r="G52" s="123" t="str">
        <f>IF(F42="NIE",IF(F52="","proszę podać szacunkową wartość netto",""),"")</f>
        <v/>
      </c>
      <c r="H52" s="124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 spans="1:24" s="6" customFormat="1" ht="20.100000000000001" customHeight="1" thickBot="1" x14ac:dyDescent="0.3">
      <c r="B53" s="207" t="str">
        <f>"% podatku VAT jaki trzeba zabezpieczyć przez jednostkę organizacyjną (wartość dla roku " &amp; T4 &amp; ")"</f>
        <v>% podatku VAT jaki trzeba zabezpieczyć przez jednostkę organizacyjną (wartość dla roku 2022)</v>
      </c>
      <c r="C53" s="208"/>
      <c r="D53" s="208"/>
      <c r="E53" s="209"/>
      <c r="F53" s="104" t="str">
        <f>IF(F42="NIE",VLOOKUP($C$38,$S$13:$T$20,2,0),"")</f>
        <v/>
      </c>
      <c r="G53" s="17"/>
      <c r="H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spans="1:24" s="6" customFormat="1" ht="20.100000000000001" customHeight="1" thickBot="1" x14ac:dyDescent="0.3">
      <c r="B54" s="207" t="s">
        <v>80</v>
      </c>
      <c r="C54" s="208"/>
      <c r="D54" s="208"/>
      <c r="E54" s="209"/>
      <c r="F54" s="67" t="str">
        <f>IF(ISNUMBER(F52),IF($F$42="NIE",F52*0.23,""),"")</f>
        <v/>
      </c>
      <c r="G54" s="17"/>
      <c r="H54" s="41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</row>
    <row r="55" spans="1:24" s="6" customFormat="1" ht="20.100000000000001" customHeight="1" thickBot="1" x14ac:dyDescent="0.3">
      <c r="B55" s="207" t="s">
        <v>78</v>
      </c>
      <c r="C55" s="208"/>
      <c r="D55" s="208"/>
      <c r="E55" s="208"/>
      <c r="F55" s="66" t="str">
        <f>IF(ISNUMBER(F52),IF($F$42="NIE",ROUND(F52*F53*0.23,0),0),"")</f>
        <v/>
      </c>
      <c r="G55" s="17"/>
      <c r="H55" s="1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</row>
    <row r="56" spans="1:24" s="6" customFormat="1" ht="20.100000000000001" customHeight="1" thickBot="1" x14ac:dyDescent="0.3">
      <c r="B56" s="46"/>
      <c r="C56" s="47"/>
      <c r="D56" s="47"/>
      <c r="E56" s="47"/>
      <c r="F56" s="44"/>
      <c r="G56" s="25"/>
      <c r="H56" s="26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 spans="1:24" s="6" customFormat="1" ht="20.25" thickTop="1" thickBot="1" x14ac:dyDescent="0.3">
      <c r="A57" s="2"/>
      <c r="B57" s="7" t="s">
        <v>27</v>
      </c>
      <c r="C57" s="69">
        <f ca="1">NOW()</f>
        <v>44594.439215393519</v>
      </c>
      <c r="D57" s="68"/>
      <c r="E57" s="210" t="s">
        <v>81</v>
      </c>
      <c r="F57" s="210"/>
      <c r="G57" s="210"/>
      <c r="H57" s="21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</row>
    <row r="58" spans="1:24" ht="29.25" customHeight="1" x14ac:dyDescent="0.25">
      <c r="B58" s="212"/>
      <c r="C58" s="213"/>
      <c r="D58" s="8"/>
      <c r="E58" s="214"/>
      <c r="F58" s="215"/>
      <c r="G58" s="215"/>
      <c r="H58" s="216"/>
      <c r="I58" s="39"/>
    </row>
    <row r="59" spans="1:24" ht="57" customHeight="1" thickBot="1" x14ac:dyDescent="0.3">
      <c r="B59" s="220"/>
      <c r="C59" s="221"/>
      <c r="D59" s="8"/>
      <c r="E59" s="217"/>
      <c r="F59" s="218"/>
      <c r="G59" s="218"/>
      <c r="H59" s="219"/>
    </row>
    <row r="60" spans="1:24" ht="17.45" customHeight="1" thickBot="1" x14ac:dyDescent="0.3">
      <c r="B60" s="197" t="s">
        <v>21</v>
      </c>
      <c r="C60" s="198"/>
      <c r="D60" s="92"/>
      <c r="E60" s="199" t="s">
        <v>102</v>
      </c>
      <c r="F60" s="199"/>
      <c r="G60" s="199"/>
      <c r="H60" s="200"/>
    </row>
    <row r="61" spans="1:24" ht="34.5" customHeight="1" thickTop="1" thickBot="1" x14ac:dyDescent="0.3">
      <c r="B61" s="84" t="s">
        <v>88</v>
      </c>
      <c r="C61" s="85"/>
      <c r="D61" s="85"/>
      <c r="E61" s="86"/>
      <c r="F61" s="86"/>
      <c r="G61" s="87" t="s">
        <v>57</v>
      </c>
      <c r="H61" s="88" t="str">
        <f>T3</f>
        <v>001/2022</v>
      </c>
    </row>
    <row r="62" spans="1:24" ht="108.75" customHeight="1" thickTop="1" thickBot="1" x14ac:dyDescent="0.3">
      <c r="B62" s="222" t="s">
        <v>56</v>
      </c>
      <c r="C62" s="222"/>
      <c r="D62" s="222"/>
      <c r="E62" s="222"/>
      <c r="F62" s="222"/>
      <c r="G62" s="222"/>
      <c r="H62" s="222"/>
    </row>
    <row r="63" spans="1:24" ht="24" thickTop="1" x14ac:dyDescent="0.25">
      <c r="A63" s="4"/>
      <c r="B63" s="223" t="s">
        <v>55</v>
      </c>
      <c r="C63" s="224"/>
      <c r="D63" s="224"/>
      <c r="E63" s="224"/>
      <c r="F63" s="224"/>
      <c r="G63" s="224"/>
      <c r="H63" s="225"/>
    </row>
    <row r="64" spans="1:24" ht="21.75" thickBot="1" x14ac:dyDescent="0.3">
      <c r="A64" s="4"/>
      <c r="B64" s="30"/>
      <c r="C64" s="31"/>
      <c r="D64" s="31"/>
      <c r="E64" s="31"/>
      <c r="F64" s="31"/>
      <c r="G64" s="31"/>
      <c r="H64" s="32"/>
    </row>
    <row r="65" spans="1:8" ht="21.75" thickBot="1" x14ac:dyDescent="0.3">
      <c r="A65" s="3"/>
      <c r="B65" s="226" t="s">
        <v>101</v>
      </c>
      <c r="C65" s="227"/>
      <c r="D65" s="227"/>
      <c r="E65" s="227"/>
      <c r="F65" s="227"/>
      <c r="G65" s="227"/>
      <c r="H65" s="228"/>
    </row>
    <row r="66" spans="1:8" ht="21.75" thickBot="1" x14ac:dyDescent="0.3">
      <c r="A66" s="3"/>
      <c r="B66" s="229" t="s">
        <v>53</v>
      </c>
      <c r="C66" s="230"/>
      <c r="D66" s="230"/>
      <c r="E66" s="230"/>
      <c r="F66" s="230"/>
      <c r="G66" s="230"/>
      <c r="H66" s="231"/>
    </row>
    <row r="67" spans="1:8" ht="21" x14ac:dyDescent="0.25">
      <c r="A67" s="3"/>
      <c r="B67" s="138" t="s">
        <v>69</v>
      </c>
      <c r="C67" s="139"/>
      <c r="D67" s="139"/>
      <c r="E67" s="139"/>
      <c r="F67" s="139"/>
      <c r="G67" s="139"/>
      <c r="H67" s="140"/>
    </row>
    <row r="68" spans="1:8" ht="21" x14ac:dyDescent="0.25">
      <c r="A68" s="3"/>
      <c r="B68" s="141" t="s">
        <v>70</v>
      </c>
      <c r="C68" s="133"/>
      <c r="D68" s="133"/>
      <c r="E68" s="133"/>
      <c r="F68" s="133"/>
      <c r="G68" s="133"/>
      <c r="H68" s="142"/>
    </row>
    <row r="69" spans="1:8" ht="41.45" customHeight="1" x14ac:dyDescent="0.25">
      <c r="A69" s="3"/>
      <c r="B69" s="143" t="s">
        <v>96</v>
      </c>
      <c r="C69" s="244"/>
      <c r="D69" s="244"/>
      <c r="E69" s="244"/>
      <c r="F69" s="244"/>
      <c r="G69" s="244"/>
      <c r="H69" s="245"/>
    </row>
    <row r="70" spans="1:8" ht="21" x14ac:dyDescent="0.25">
      <c r="A70" s="3"/>
      <c r="B70" s="141"/>
      <c r="C70" s="144"/>
      <c r="D70" s="144"/>
      <c r="E70" s="144"/>
      <c r="F70" s="144"/>
      <c r="G70" s="144"/>
      <c r="H70" s="145"/>
    </row>
    <row r="71" spans="1:8" ht="21.75" thickBot="1" x14ac:dyDescent="0.3">
      <c r="A71" s="3"/>
      <c r="B71" s="33"/>
      <c r="C71" s="34"/>
      <c r="D71" s="34"/>
      <c r="E71" s="34"/>
      <c r="F71" s="34"/>
      <c r="G71" s="34"/>
      <c r="H71" s="35"/>
    </row>
    <row r="72" spans="1:8" ht="21.75" thickBot="1" x14ac:dyDescent="0.3">
      <c r="A72" s="3"/>
      <c r="B72" s="229" t="s">
        <v>29</v>
      </c>
      <c r="C72" s="230"/>
      <c r="D72" s="230"/>
      <c r="E72" s="230"/>
      <c r="F72" s="230"/>
      <c r="G72" s="230"/>
      <c r="H72" s="231"/>
    </row>
    <row r="73" spans="1:8" ht="21" x14ac:dyDescent="0.25">
      <c r="A73" s="3"/>
      <c r="B73" s="249" t="s">
        <v>71</v>
      </c>
      <c r="C73" s="250"/>
      <c r="D73" s="250"/>
      <c r="E73" s="250"/>
      <c r="F73" s="250"/>
      <c r="G73" s="250"/>
      <c r="H73" s="251"/>
    </row>
    <row r="74" spans="1:8" ht="21" x14ac:dyDescent="0.25">
      <c r="A74" s="3"/>
      <c r="B74" s="143" t="s">
        <v>82</v>
      </c>
      <c r="C74" s="252"/>
      <c r="D74" s="252"/>
      <c r="E74" s="252"/>
      <c r="F74" s="252"/>
      <c r="G74" s="252"/>
      <c r="H74" s="253"/>
    </row>
    <row r="75" spans="1:8" ht="21" x14ac:dyDescent="0.25">
      <c r="A75" s="3"/>
      <c r="B75" s="141" t="s">
        <v>73</v>
      </c>
      <c r="C75" s="133"/>
      <c r="D75" s="133"/>
      <c r="E75" s="133"/>
      <c r="F75" s="133"/>
      <c r="G75" s="133"/>
      <c r="H75" s="142"/>
    </row>
    <row r="76" spans="1:8" ht="21.75" thickBot="1" x14ac:dyDescent="0.3">
      <c r="A76" s="3"/>
      <c r="B76" s="141" t="s">
        <v>74</v>
      </c>
      <c r="C76" s="133"/>
      <c r="D76" s="133"/>
      <c r="E76" s="133"/>
      <c r="F76" s="133"/>
      <c r="G76" s="133"/>
      <c r="H76" s="142"/>
    </row>
    <row r="77" spans="1:8" ht="21.75" thickBot="1" x14ac:dyDescent="0.3">
      <c r="A77" s="3"/>
      <c r="B77" s="229" t="s">
        <v>95</v>
      </c>
      <c r="C77" s="230"/>
      <c r="D77" s="230"/>
      <c r="E77" s="230"/>
      <c r="F77" s="230"/>
      <c r="G77" s="230"/>
      <c r="H77" s="231"/>
    </row>
    <row r="78" spans="1:8" ht="21" x14ac:dyDescent="0.25">
      <c r="A78" s="3"/>
      <c r="B78" s="138" t="s">
        <v>86</v>
      </c>
      <c r="C78" s="139"/>
      <c r="D78" s="139"/>
      <c r="E78" s="139"/>
      <c r="F78" s="139"/>
      <c r="G78" s="139"/>
      <c r="H78" s="140"/>
    </row>
    <row r="79" spans="1:8" ht="21" x14ac:dyDescent="0.25">
      <c r="A79" s="3"/>
      <c r="B79" s="141" t="s">
        <v>84</v>
      </c>
      <c r="C79" s="133"/>
      <c r="D79" s="133"/>
      <c r="E79" s="133"/>
      <c r="F79" s="133"/>
      <c r="G79" s="133"/>
      <c r="H79" s="142"/>
    </row>
    <row r="80" spans="1:8" ht="46.5" customHeight="1" x14ac:dyDescent="0.25">
      <c r="A80" s="3"/>
      <c r="B80" s="143" t="s">
        <v>85</v>
      </c>
      <c r="C80" s="133"/>
      <c r="D80" s="133"/>
      <c r="E80" s="133"/>
      <c r="F80" s="133"/>
      <c r="G80" s="133"/>
      <c r="H80" s="142"/>
    </row>
    <row r="81" spans="1:8" ht="21.75" customHeight="1" thickBot="1" x14ac:dyDescent="0.3">
      <c r="A81" s="3"/>
      <c r="B81" s="72"/>
      <c r="C81" s="81"/>
      <c r="D81" s="81"/>
      <c r="E81" s="81"/>
      <c r="F81" s="81"/>
      <c r="G81" s="81"/>
      <c r="H81" s="82"/>
    </row>
    <row r="82" spans="1:8" ht="21.75" thickBot="1" x14ac:dyDescent="0.3">
      <c r="A82" s="3"/>
      <c r="B82" s="241" t="s">
        <v>44</v>
      </c>
      <c r="C82" s="242"/>
      <c r="D82" s="242"/>
      <c r="E82" s="242"/>
      <c r="F82" s="242"/>
      <c r="G82" s="242"/>
      <c r="H82" s="243"/>
    </row>
    <row r="83" spans="1:8" ht="21" x14ac:dyDescent="0.25">
      <c r="A83" s="3"/>
      <c r="B83" s="73" t="s">
        <v>72</v>
      </c>
      <c r="C83" s="55"/>
      <c r="D83" s="55"/>
      <c r="E83" s="55"/>
      <c r="F83" s="55"/>
      <c r="G83" s="55"/>
      <c r="H83" s="56"/>
    </row>
    <row r="84" spans="1:8" ht="21" x14ac:dyDescent="0.25">
      <c r="A84" s="3"/>
      <c r="B84" s="63" t="s">
        <v>70</v>
      </c>
      <c r="C84" s="53"/>
      <c r="D84" s="53"/>
      <c r="E84" s="53"/>
      <c r="F84" s="53"/>
      <c r="G84" s="53"/>
      <c r="H84" s="54"/>
    </row>
    <row r="85" spans="1:8" ht="41.1" customHeight="1" x14ac:dyDescent="0.25">
      <c r="A85" s="3"/>
      <c r="B85" s="143" t="s">
        <v>97</v>
      </c>
      <c r="C85" s="244"/>
      <c r="D85" s="244"/>
      <c r="E85" s="244"/>
      <c r="F85" s="244"/>
      <c r="G85" s="244"/>
      <c r="H85" s="245"/>
    </row>
    <row r="86" spans="1:8" ht="21.75" thickBot="1" x14ac:dyDescent="0.3">
      <c r="A86" s="3"/>
      <c r="B86" s="52"/>
      <c r="C86" s="53"/>
      <c r="D86" s="53"/>
      <c r="E86" s="53"/>
      <c r="F86" s="53"/>
      <c r="G86" s="53"/>
      <c r="H86" s="54"/>
    </row>
    <row r="87" spans="1:8" ht="21.75" thickBot="1" x14ac:dyDescent="0.3">
      <c r="A87" s="3"/>
      <c r="B87" s="241" t="s">
        <v>23</v>
      </c>
      <c r="C87" s="242"/>
      <c r="D87" s="242"/>
      <c r="E87" s="242"/>
      <c r="F87" s="242"/>
      <c r="G87" s="242"/>
      <c r="H87" s="243"/>
    </row>
    <row r="88" spans="1:8" ht="21" x14ac:dyDescent="0.25">
      <c r="A88" s="3"/>
      <c r="B88" s="73" t="s">
        <v>75</v>
      </c>
      <c r="C88" s="55"/>
      <c r="D88" s="55"/>
      <c r="E88" s="55"/>
      <c r="F88" s="55"/>
      <c r="G88" s="55"/>
      <c r="H88" s="56"/>
    </row>
    <row r="89" spans="1:8" ht="21" x14ac:dyDescent="0.25">
      <c r="A89" s="3"/>
      <c r="B89" s="63" t="s">
        <v>76</v>
      </c>
      <c r="C89" s="53"/>
      <c r="D89" s="53"/>
      <c r="E89" s="53"/>
      <c r="F89" s="53"/>
      <c r="G89" s="53"/>
      <c r="H89" s="54"/>
    </row>
    <row r="90" spans="1:8" ht="21" x14ac:dyDescent="0.25">
      <c r="A90" s="3"/>
      <c r="B90" s="83" t="s">
        <v>77</v>
      </c>
      <c r="C90" s="81"/>
      <c r="D90" s="81"/>
      <c r="E90" s="81"/>
      <c r="F90" s="81"/>
      <c r="G90" s="81"/>
      <c r="H90" s="82"/>
    </row>
    <row r="91" spans="1:8" ht="21" x14ac:dyDescent="0.25">
      <c r="A91" s="3"/>
      <c r="B91" s="63" t="s">
        <v>70</v>
      </c>
      <c r="C91" s="53"/>
      <c r="D91" s="53"/>
      <c r="E91" s="53"/>
      <c r="F91" s="53"/>
      <c r="G91" s="53"/>
      <c r="H91" s="54"/>
    </row>
    <row r="92" spans="1:8" ht="21" x14ac:dyDescent="0.25">
      <c r="A92" s="3"/>
      <c r="B92" s="63" t="s">
        <v>83</v>
      </c>
      <c r="C92" s="53"/>
      <c r="D92" s="53"/>
      <c r="E92" s="53"/>
      <c r="F92" s="53"/>
      <c r="G92" s="53"/>
      <c r="H92" s="54"/>
    </row>
    <row r="93" spans="1:8" ht="21.75" thickBot="1" x14ac:dyDescent="0.3">
      <c r="A93" s="3"/>
      <c r="B93" s="57"/>
      <c r="C93" s="58"/>
      <c r="D93" s="58"/>
      <c r="E93" s="58"/>
      <c r="F93" s="58"/>
      <c r="G93" s="58"/>
      <c r="H93" s="59"/>
    </row>
    <row r="94" spans="1:8" ht="16.5" thickTop="1" thickBot="1" x14ac:dyDescent="0.3">
      <c r="A94" s="1"/>
      <c r="B94" s="89"/>
      <c r="C94" s="11"/>
      <c r="D94" s="11"/>
      <c r="E94" s="11"/>
      <c r="F94" s="11"/>
      <c r="G94" s="11"/>
      <c r="H94" s="12"/>
    </row>
    <row r="95" spans="1:8" ht="21.75" thickTop="1" x14ac:dyDescent="0.25">
      <c r="B95" s="246" t="str">
        <f>"%  odliczenia  podatku 
naliczonego  VAT w roku "&amp;T4</f>
        <v>%  odliczenia  podatku 
naliczonego  VAT w roku 2022</v>
      </c>
      <c r="C95" s="247"/>
      <c r="D95" s="247"/>
      <c r="E95" s="248"/>
      <c r="F95" s="79" t="s">
        <v>1</v>
      </c>
      <c r="G95" s="74" t="s">
        <v>0</v>
      </c>
      <c r="H95" s="75" t="s">
        <v>2</v>
      </c>
    </row>
    <row r="96" spans="1:8" ht="21" x14ac:dyDescent="0.25">
      <c r="B96" s="129" t="str">
        <f>S13</f>
        <v>Brak możliwości odliczenia podatku VAT</v>
      </c>
      <c r="C96" s="130"/>
      <c r="D96" s="131"/>
      <c r="E96" s="107">
        <f>1-T13</f>
        <v>0</v>
      </c>
      <c r="F96" s="37" t="s">
        <v>3</v>
      </c>
      <c r="G96" s="38" t="s">
        <v>4</v>
      </c>
      <c r="H96" s="76" t="s">
        <v>4</v>
      </c>
    </row>
    <row r="97" spans="2:8" ht="21" x14ac:dyDescent="0.25">
      <c r="B97" s="132"/>
      <c r="C97" s="133"/>
      <c r="D97" s="134"/>
      <c r="E97" s="107">
        <f>E96</f>
        <v>0</v>
      </c>
      <c r="F97" s="37" t="s">
        <v>4</v>
      </c>
      <c r="G97" s="38" t="s">
        <v>3</v>
      </c>
      <c r="H97" s="76" t="s">
        <v>4</v>
      </c>
    </row>
    <row r="98" spans="2:8" ht="21" x14ac:dyDescent="0.25">
      <c r="B98" s="135"/>
      <c r="C98" s="136"/>
      <c r="D98" s="137"/>
      <c r="E98" s="107">
        <f>E97</f>
        <v>0</v>
      </c>
      <c r="F98" s="37" t="s">
        <v>3</v>
      </c>
      <c r="G98" s="38" t="s">
        <v>3</v>
      </c>
      <c r="H98" s="76" t="s">
        <v>4</v>
      </c>
    </row>
    <row r="99" spans="2:8" ht="21" x14ac:dyDescent="0.25">
      <c r="B99" s="235" t="str">
        <f>S19</f>
        <v>Odliczenie podatku VAT w 100%</v>
      </c>
      <c r="C99" s="236"/>
      <c r="D99" s="237"/>
      <c r="E99" s="107">
        <f>1-T19</f>
        <v>1</v>
      </c>
      <c r="F99" s="37" t="s">
        <v>4</v>
      </c>
      <c r="G99" s="38" t="s">
        <v>4</v>
      </c>
      <c r="H99" s="76" t="s">
        <v>3</v>
      </c>
    </row>
    <row r="100" spans="2:8" ht="21" x14ac:dyDescent="0.25">
      <c r="B100" s="235" t="str">
        <f>S20</f>
        <v>Odliczenie podatku VAT wskaźnikiem struktury sprzedaży</v>
      </c>
      <c r="C100" s="236"/>
      <c r="D100" s="237"/>
      <c r="E100" s="107">
        <f>1-T20</f>
        <v>0.65</v>
      </c>
      <c r="F100" s="37" t="s">
        <v>4</v>
      </c>
      <c r="G100" s="38" t="s">
        <v>3</v>
      </c>
      <c r="H100" s="76" t="s">
        <v>3</v>
      </c>
    </row>
    <row r="101" spans="2:8" ht="21" x14ac:dyDescent="0.25">
      <c r="B101" s="235" t="str">
        <f>S17</f>
        <v>Odliczenie podatku VAT prewspółczynnikiem</v>
      </c>
      <c r="C101" s="236"/>
      <c r="D101" s="237"/>
      <c r="E101" s="107">
        <f>1-T17</f>
        <v>0.18999999999999995</v>
      </c>
      <c r="F101" s="37" t="s">
        <v>3</v>
      </c>
      <c r="G101" s="38" t="s">
        <v>4</v>
      </c>
      <c r="H101" s="76" t="s">
        <v>3</v>
      </c>
    </row>
    <row r="102" spans="2:8" ht="21.75" thickBot="1" x14ac:dyDescent="0.3">
      <c r="B102" s="238" t="str">
        <f>S18</f>
        <v>Odliczenie podatku VAT prewspółczynnikiem i wskaźnikiem struktury sprzedaży</v>
      </c>
      <c r="C102" s="239"/>
      <c r="D102" s="240"/>
      <c r="E102" s="108">
        <f>1-T18</f>
        <v>0.12350000000000005</v>
      </c>
      <c r="F102" s="80" t="s">
        <v>3</v>
      </c>
      <c r="G102" s="77" t="s">
        <v>3</v>
      </c>
      <c r="H102" s="78" t="s">
        <v>3</v>
      </c>
    </row>
    <row r="103" spans="2:8" ht="408.95" customHeight="1" thickTop="1" thickBot="1" x14ac:dyDescent="0.3">
      <c r="B103" s="232" t="s">
        <v>28</v>
      </c>
      <c r="C103" s="233"/>
      <c r="D103" s="233"/>
      <c r="E103" s="233"/>
      <c r="F103" s="233"/>
      <c r="G103" s="233"/>
      <c r="H103" s="234"/>
    </row>
    <row r="104" spans="2:8" ht="16.5" thickTop="1" thickBot="1" x14ac:dyDescent="0.3">
      <c r="B104" s="84" t="s">
        <v>87</v>
      </c>
      <c r="C104" s="85"/>
      <c r="D104" s="85"/>
      <c r="E104" s="86"/>
      <c r="F104" s="86"/>
      <c r="G104" s="87" t="s">
        <v>57</v>
      </c>
      <c r="H104" s="88" t="str">
        <f>H61</f>
        <v>001/2022</v>
      </c>
    </row>
    <row r="105" spans="2:8" ht="15.75" thickTop="1" x14ac:dyDescent="0.25">
      <c r="E105" s="71"/>
    </row>
  </sheetData>
  <sheetProtection algorithmName="SHA-512" hashValue="goV5n3g7nAbiTrT16+HeyoGGknv8VaS2C91ZmnXIht/xlk9Ax6/ABNJDUTT4AI2PeQNkL7oRk2MNd7ndIcFjQA==" saltValue="OMpDhSkCihSHZpis+UhOTA==" spinCount="100000" sheet="1" objects="1" scenarios="1" formatColumns="0" formatRows="0"/>
  <mergeCells count="95">
    <mergeCell ref="B103:H103"/>
    <mergeCell ref="B54:E54"/>
    <mergeCell ref="B99:D99"/>
    <mergeCell ref="B100:D100"/>
    <mergeCell ref="B101:D101"/>
    <mergeCell ref="B102:D102"/>
    <mergeCell ref="B77:H77"/>
    <mergeCell ref="B82:H82"/>
    <mergeCell ref="B85:H85"/>
    <mergeCell ref="B87:H87"/>
    <mergeCell ref="B95:E95"/>
    <mergeCell ref="B69:H69"/>
    <mergeCell ref="B72:H72"/>
    <mergeCell ref="B73:H73"/>
    <mergeCell ref="B74:H74"/>
    <mergeCell ref="B75:H75"/>
    <mergeCell ref="B59:C59"/>
    <mergeCell ref="B76:H76"/>
    <mergeCell ref="B62:H62"/>
    <mergeCell ref="B63:H63"/>
    <mergeCell ref="B65:H65"/>
    <mergeCell ref="B66:H66"/>
    <mergeCell ref="B67:H67"/>
    <mergeCell ref="B68:H68"/>
    <mergeCell ref="B27:C27"/>
    <mergeCell ref="B46:C46"/>
    <mergeCell ref="D46:H46"/>
    <mergeCell ref="D47:H47"/>
    <mergeCell ref="B60:C60"/>
    <mergeCell ref="E60:H60"/>
    <mergeCell ref="B50:C50"/>
    <mergeCell ref="D50:H50"/>
    <mergeCell ref="B51:H51"/>
    <mergeCell ref="B52:E52"/>
    <mergeCell ref="G52:H52"/>
    <mergeCell ref="B53:E53"/>
    <mergeCell ref="B55:E55"/>
    <mergeCell ref="E57:H57"/>
    <mergeCell ref="B58:C58"/>
    <mergeCell ref="E58:H59"/>
    <mergeCell ref="C24:E24"/>
    <mergeCell ref="G24:H24"/>
    <mergeCell ref="C25:E25"/>
    <mergeCell ref="G25:H25"/>
    <mergeCell ref="C26:E26"/>
    <mergeCell ref="G26:H26"/>
    <mergeCell ref="C12:E12"/>
    <mergeCell ref="C15:E15"/>
    <mergeCell ref="G15:H15"/>
    <mergeCell ref="C16:E16"/>
    <mergeCell ref="G16:H16"/>
    <mergeCell ref="C14:E14"/>
    <mergeCell ref="G14:H14"/>
    <mergeCell ref="C13:E13"/>
    <mergeCell ref="G13:H13"/>
    <mergeCell ref="C6:H6"/>
    <mergeCell ref="C7:H7"/>
    <mergeCell ref="C8:H8"/>
    <mergeCell ref="C10:H10"/>
    <mergeCell ref="O11:T11"/>
    <mergeCell ref="B1:H1"/>
    <mergeCell ref="B2:H2"/>
    <mergeCell ref="C3:H3"/>
    <mergeCell ref="C4:H4"/>
    <mergeCell ref="C5:H5"/>
    <mergeCell ref="C17:E17"/>
    <mergeCell ref="G17:H17"/>
    <mergeCell ref="C18:E18"/>
    <mergeCell ref="G18:H18"/>
    <mergeCell ref="B32:H32"/>
    <mergeCell ref="B28:H31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B96:D98"/>
    <mergeCell ref="B78:H78"/>
    <mergeCell ref="B79:H79"/>
    <mergeCell ref="B80:H80"/>
    <mergeCell ref="B70:H70"/>
    <mergeCell ref="E48:H48"/>
    <mergeCell ref="B37:H37"/>
    <mergeCell ref="C38:G38"/>
    <mergeCell ref="C40:H40"/>
    <mergeCell ref="B41:E43"/>
    <mergeCell ref="G42:H42"/>
    <mergeCell ref="G43:H43"/>
    <mergeCell ref="C44:H44"/>
    <mergeCell ref="E45:H45"/>
  </mergeCells>
  <conditionalFormatting sqref="F13:F24">
    <cfRule type="cellIs" dxfId="12" priority="17" operator="equal">
      <formula>"uzupełnij"</formula>
    </cfRule>
    <cfRule type="cellIs" dxfId="11" priority="19" operator="equal">
      <formula>"TAK"</formula>
    </cfRule>
  </conditionalFormatting>
  <conditionalFormatting sqref="F42">
    <cfRule type="cellIs" dxfId="10" priority="18" operator="equal">
      <formula>"TAK"</formula>
    </cfRule>
  </conditionalFormatting>
  <conditionalFormatting sqref="F42 G13 G15:G26">
    <cfRule type="cellIs" dxfId="9" priority="16" operator="equal">
      <formula>"uzupełnij"</formula>
    </cfRule>
  </conditionalFormatting>
  <conditionalFormatting sqref="O13:O20">
    <cfRule type="cellIs" dxfId="8" priority="15" operator="equal">
      <formula>$O$24</formula>
    </cfRule>
  </conditionalFormatting>
  <conditionalFormatting sqref="G52:G54">
    <cfRule type="cellIs" dxfId="7" priority="14" operator="equal">
      <formula>"uzupełnij"</formula>
    </cfRule>
  </conditionalFormatting>
  <conditionalFormatting sqref="G42">
    <cfRule type="cellIs" dxfId="6" priority="13" operator="equal">
      <formula>"uzupełnij"</formula>
    </cfRule>
  </conditionalFormatting>
  <conditionalFormatting sqref="S13:S20">
    <cfRule type="cellIs" dxfId="5" priority="20" operator="equal">
      <formula>$C$38</formula>
    </cfRule>
  </conditionalFormatting>
  <conditionalFormatting sqref="G14">
    <cfRule type="cellIs" dxfId="4" priority="7" operator="equal">
      <formula>"uzupełnij"</formula>
    </cfRule>
  </conditionalFormatting>
  <conditionalFormatting sqref="F25">
    <cfRule type="cellIs" dxfId="3" priority="5" operator="equal">
      <formula>"uzupełnij"</formula>
    </cfRule>
    <cfRule type="cellIs" dxfId="2" priority="6" operator="equal">
      <formula>"TAK"</formula>
    </cfRule>
  </conditionalFormatting>
  <conditionalFormatting sqref="F26">
    <cfRule type="cellIs" dxfId="1" priority="1" operator="equal">
      <formula>"uzupełnij"</formula>
    </cfRule>
    <cfRule type="cellIs" dxfId="0" priority="2" operator="equal">
      <formula>"TAK"</formula>
    </cfRule>
  </conditionalFormatting>
  <dataValidations count="4">
    <dataValidation type="list" allowBlank="1" showInputMessage="1" showErrorMessage="1" sqref="C6:H6" xr:uid="{00000000-0002-0000-0000-000000000000}">
      <formula1>"złożenie oświadczenia,aktualizacja złożonego oświadczenia o kwalifikowalności podatku VAT"</formula1>
    </dataValidation>
    <dataValidation type="decimal" operator="greaterThan" allowBlank="1" showInputMessage="1" showErrorMessage="1" errorTitle="Wymagana dana liczbowa" error="Proszę podać kwotę w zł większą od 0zł." sqref="F52" xr:uid="{00000000-0002-0000-0000-000001000000}">
      <formula1>0</formula1>
    </dataValidation>
    <dataValidation type="list" allowBlank="1" showInputMessage="1" showErrorMessage="1" sqref="F27 J12:J23 F42" xr:uid="{00000000-0002-0000-0000-000002000000}">
      <formula1>"TAK,NIE"</formula1>
    </dataValidation>
    <dataValidation type="list" showInputMessage="1" showErrorMessage="1" sqref="F13:F26" xr:uid="{00000000-0002-0000-0000-000003000000}">
      <formula1>"TAK,NIE"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2" orientation="portrait" r:id="rId1"/>
  <headerFooter>
    <oddHeader>&amp;RZałącznik nr 2 do Zarządzenia Nr 10/2017 Rektora AGH z dnia 3 marca 2017 r.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Ankieta VAT</vt:lpstr>
      <vt:lpstr>'Ankieta VAT'!Obszar_wydruku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2017-03-07T12:50:00Z</cp:lastPrinted>
  <dcterms:created xsi:type="dcterms:W3CDTF">2017-01-12T12:45:08Z</dcterms:created>
  <dcterms:modified xsi:type="dcterms:W3CDTF">2022-02-02T09:34:12Z</dcterms:modified>
</cp:coreProperties>
</file>